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5195" windowHeight="1164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N52" i="1"/>
  <c r="N51"/>
  <c r="N50"/>
  <c r="N49"/>
  <c r="N48"/>
  <c r="N47"/>
  <c r="N46" l="1"/>
  <c r="N45" l="1"/>
  <c r="N44"/>
  <c r="N43"/>
  <c r="N42"/>
  <c r="N41"/>
  <c r="R153"/>
  <c r="Q153"/>
  <c r="P153"/>
  <c r="O153"/>
  <c r="N153"/>
  <c r="M153"/>
  <c r="K153"/>
  <c r="R151"/>
  <c r="Q151"/>
  <c r="P151"/>
  <c r="O151"/>
  <c r="N151"/>
  <c r="M151"/>
  <c r="K151"/>
  <c r="R149"/>
  <c r="R155" s="1"/>
  <c r="Q149"/>
  <c r="P149"/>
  <c r="O149"/>
  <c r="N149"/>
  <c r="M149"/>
  <c r="K149"/>
  <c r="K155" s="1"/>
  <c r="R135"/>
  <c r="Q135"/>
  <c r="O135"/>
  <c r="N135"/>
  <c r="M135"/>
  <c r="L135"/>
  <c r="K135"/>
  <c r="R133"/>
  <c r="Q133"/>
  <c r="O133"/>
  <c r="N133"/>
  <c r="M133"/>
  <c r="L133"/>
  <c r="K133"/>
  <c r="R131"/>
  <c r="Q131"/>
  <c r="O131"/>
  <c r="N131"/>
  <c r="M131"/>
  <c r="L131"/>
  <c r="K131"/>
  <c r="P128"/>
  <c r="P127"/>
  <c r="P126"/>
  <c r="P125"/>
  <c r="N40"/>
  <c r="N39"/>
  <c r="N38"/>
  <c r="L119"/>
  <c r="M119"/>
  <c r="O119"/>
  <c r="P119"/>
  <c r="L117"/>
  <c r="M117"/>
  <c r="O117"/>
  <c r="P117"/>
  <c r="L115"/>
  <c r="M115"/>
  <c r="O115"/>
  <c r="P115"/>
  <c r="K119"/>
  <c r="K117"/>
  <c r="K115"/>
  <c r="E119"/>
  <c r="F119"/>
  <c r="G119"/>
  <c r="H119"/>
  <c r="I119"/>
  <c r="E117"/>
  <c r="F117"/>
  <c r="G117"/>
  <c r="H117"/>
  <c r="I117"/>
  <c r="E115"/>
  <c r="F115"/>
  <c r="G115"/>
  <c r="H115"/>
  <c r="I115"/>
  <c r="D119"/>
  <c r="D117"/>
  <c r="D115"/>
  <c r="B119"/>
  <c r="B117"/>
  <c r="B115"/>
  <c r="L62"/>
  <c r="M62"/>
  <c r="L60"/>
  <c r="M60"/>
  <c r="L58"/>
  <c r="M58"/>
  <c r="K62"/>
  <c r="K60"/>
  <c r="K58"/>
  <c r="I62"/>
  <c r="I60"/>
  <c r="I58"/>
  <c r="H62"/>
  <c r="H60"/>
  <c r="H58"/>
  <c r="N37"/>
  <c r="N36"/>
  <c r="N35"/>
  <c r="R137" l="1"/>
  <c r="M137"/>
  <c r="R156"/>
  <c r="N155"/>
  <c r="Q155"/>
  <c r="P155"/>
  <c r="Q156"/>
  <c r="L137"/>
  <c r="N156"/>
  <c r="R138"/>
  <c r="K137"/>
  <c r="M156"/>
  <c r="K156"/>
  <c r="O155"/>
  <c r="P156"/>
  <c r="M155"/>
  <c r="O156"/>
  <c r="Q138"/>
  <c r="Q137"/>
  <c r="O137"/>
  <c r="O138"/>
  <c r="N137"/>
  <c r="N138"/>
  <c r="M138"/>
  <c r="L138"/>
  <c r="K138"/>
  <c r="P135"/>
  <c r="P131"/>
  <c r="P133"/>
  <c r="P138" l="1"/>
  <c r="P137"/>
  <c r="N34"/>
  <c r="N33"/>
  <c r="N32"/>
  <c r="N31"/>
  <c r="N30"/>
  <c r="N29"/>
  <c r="N28"/>
  <c r="N27"/>
  <c r="N26"/>
  <c r="N25"/>
  <c r="N24"/>
  <c r="N23" l="1"/>
  <c r="G155"/>
  <c r="I153"/>
  <c r="H153"/>
  <c r="G153"/>
  <c r="F153"/>
  <c r="E153"/>
  <c r="D153"/>
  <c r="B153"/>
  <c r="I151"/>
  <c r="I156" s="1"/>
  <c r="H151"/>
  <c r="G151"/>
  <c r="F151"/>
  <c r="E151"/>
  <c r="D151"/>
  <c r="B151"/>
  <c r="I149"/>
  <c r="H149"/>
  <c r="H155" s="1"/>
  <c r="G149"/>
  <c r="F149"/>
  <c r="E149"/>
  <c r="D149"/>
  <c r="B149"/>
  <c r="H135"/>
  <c r="I135"/>
  <c r="H133"/>
  <c r="I133"/>
  <c r="H131"/>
  <c r="I131"/>
  <c r="C135"/>
  <c r="D135"/>
  <c r="E135"/>
  <c r="F135"/>
  <c r="C133"/>
  <c r="D133"/>
  <c r="E133"/>
  <c r="F133"/>
  <c r="C131"/>
  <c r="D131"/>
  <c r="E131"/>
  <c r="F131"/>
  <c r="B135"/>
  <c r="B133"/>
  <c r="B131"/>
  <c r="G129"/>
  <c r="G128"/>
  <c r="G127"/>
  <c r="G126"/>
  <c r="G125"/>
  <c r="N20"/>
  <c r="N21"/>
  <c r="N22"/>
  <c r="N19"/>
  <c r="N14"/>
  <c r="N15"/>
  <c r="N16"/>
  <c r="N17"/>
  <c r="N18"/>
  <c r="N13"/>
  <c r="B155" l="1"/>
  <c r="D156"/>
  <c r="N60"/>
  <c r="N62"/>
  <c r="N58"/>
  <c r="H156"/>
  <c r="I155"/>
  <c r="F156"/>
  <c r="D155"/>
  <c r="E156"/>
  <c r="B156"/>
  <c r="E155"/>
  <c r="F155"/>
  <c r="G156"/>
  <c r="D138"/>
  <c r="I138"/>
  <c r="I137"/>
  <c r="B138"/>
  <c r="B137"/>
  <c r="H137"/>
  <c r="C137"/>
  <c r="C138"/>
  <c r="D137"/>
  <c r="E137"/>
  <c r="E138"/>
  <c r="H138"/>
  <c r="F137"/>
  <c r="F138"/>
  <c r="G135"/>
  <c r="G131"/>
  <c r="G133"/>
  <c r="G138" l="1"/>
  <c r="G137"/>
</calcChain>
</file>

<file path=xl/sharedStrings.xml><?xml version="1.0" encoding="utf-8"?>
<sst xmlns="http://schemas.openxmlformats.org/spreadsheetml/2006/main" count="653" uniqueCount="239">
  <si>
    <t>Mo (g)</t>
  </si>
  <si>
    <t>Mf (g)</t>
  </si>
  <si>
    <t>Mp (g)</t>
  </si>
  <si>
    <t>It (Ns)</t>
  </si>
  <si>
    <t>Is (s)</t>
  </si>
  <si>
    <t>fm (g/s)</t>
  </si>
  <si>
    <t>c (m/s)</t>
  </si>
  <si>
    <t>Emed(N)</t>
  </si>
  <si>
    <t>Emax(N)</t>
  </si>
  <si>
    <t>Classe</t>
  </si>
  <si>
    <t>Res (%)</t>
  </si>
  <si>
    <t>Conclusão:</t>
  </si>
  <si>
    <t>classe real do motor</t>
  </si>
  <si>
    <t>TE</t>
  </si>
  <si>
    <t>It</t>
  </si>
  <si>
    <t>impulso total</t>
  </si>
  <si>
    <t>Is</t>
  </si>
  <si>
    <t>impulso específico</t>
  </si>
  <si>
    <t>Emed</t>
  </si>
  <si>
    <t>empuxo médio</t>
  </si>
  <si>
    <t>Emax</t>
  </si>
  <si>
    <t>empuxo máximo</t>
  </si>
  <si>
    <t>Mp</t>
  </si>
  <si>
    <t>De</t>
  </si>
  <si>
    <t>Mo</t>
  </si>
  <si>
    <t>Mf</t>
  </si>
  <si>
    <t>Res</t>
  </si>
  <si>
    <t>c</t>
  </si>
  <si>
    <t>velocidade de ejeção efetiva média dos gases</t>
  </si>
  <si>
    <t>fm</t>
  </si>
  <si>
    <t>fluxo de massa médio de gases</t>
  </si>
  <si>
    <t>massa de resíduos da queima em relação a Mp</t>
  </si>
  <si>
    <t>Grão: tronco de cone</t>
  </si>
  <si>
    <t>Tipo</t>
  </si>
  <si>
    <t>TR</t>
  </si>
  <si>
    <t>Krista K e açúcar comum</t>
  </si>
  <si>
    <t>Tubo</t>
  </si>
  <si>
    <t>Tampa</t>
  </si>
  <si>
    <t>Tubeira</t>
  </si>
  <si>
    <t>Número</t>
  </si>
  <si>
    <t>Data</t>
  </si>
  <si>
    <t>Nome</t>
  </si>
  <si>
    <t>Lg (mm)</t>
  </si>
  <si>
    <t>Estado</t>
  </si>
  <si>
    <t>OK</t>
  </si>
  <si>
    <t>massa de propelente</t>
  </si>
  <si>
    <t>Lg</t>
  </si>
  <si>
    <t>comprimento do grão-propelente</t>
  </si>
  <si>
    <t>Di</t>
  </si>
  <si>
    <t>teste de resistência (sem medida de empuxo)</t>
  </si>
  <si>
    <t>teste estático (com medida de empuxo)</t>
  </si>
  <si>
    <t>Sequência numérica de testes do motor</t>
  </si>
  <si>
    <t>Símbolos</t>
  </si>
  <si>
    <t>e</t>
  </si>
  <si>
    <t>L tubo</t>
  </si>
  <si>
    <t>comprimento nominal do tubo-motor</t>
  </si>
  <si>
    <t>diâmetro interno nominal do tubo-motor</t>
  </si>
  <si>
    <t>diâmetro externo nominal do tubo-motor</t>
  </si>
  <si>
    <t>espessura nominal do tubo-motor</t>
  </si>
  <si>
    <t>L total</t>
  </si>
  <si>
    <t>comprimento total nominal do motor</t>
  </si>
  <si>
    <t>M tubo</t>
  </si>
  <si>
    <t>massa nominal do tubo-motor</t>
  </si>
  <si>
    <t>M tampa</t>
  </si>
  <si>
    <t>massa nominal da tampa</t>
  </si>
  <si>
    <t>M tubeira</t>
  </si>
  <si>
    <t>massa nominal da tubeira</t>
  </si>
  <si>
    <t>M estutura</t>
  </si>
  <si>
    <t>massa nominal da estutura do motor (sem propelente)</t>
  </si>
  <si>
    <t>data do teste</t>
  </si>
  <si>
    <t>denominação do teste</t>
  </si>
  <si>
    <t>tipo de teste</t>
  </si>
  <si>
    <t>número do tubo-motor usado no teste</t>
  </si>
  <si>
    <t>número da tampa usada no teste</t>
  </si>
  <si>
    <t>número da tubeira usada no teste</t>
  </si>
  <si>
    <t>Dgo (mm)</t>
  </si>
  <si>
    <t>Dgo</t>
  </si>
  <si>
    <t>diâmetro médio da garganta da tubeira antes do teste</t>
  </si>
  <si>
    <t>massa total do motor antes do teste</t>
  </si>
  <si>
    <t>Dgf (mm)</t>
  </si>
  <si>
    <t>ro (kg/m3)</t>
  </si>
  <si>
    <t>ro</t>
  </si>
  <si>
    <t>massa específica média estimada do grão-propelente</t>
  </si>
  <si>
    <t>classe do motor segundo padrão NAR</t>
  </si>
  <si>
    <t>massa total do motor após o teste</t>
  </si>
  <si>
    <t>diâmetro médio da garganta da tubeira após o teste</t>
  </si>
  <si>
    <r>
      <t>OK</t>
    </r>
    <r>
      <rPr>
        <sz val="11"/>
        <rFont val="Times New Roman"/>
        <family val="1"/>
      </rPr>
      <t xml:space="preserve"> = sem qualquer anomalia</t>
    </r>
  </si>
  <si>
    <r>
      <t>±</t>
    </r>
    <r>
      <rPr>
        <sz val="11"/>
        <rFont val="Times New Roman"/>
        <family val="1"/>
      </rPr>
      <t xml:space="preserve">  = pequenas anomalias que não comprometem um voo</t>
    </r>
  </si>
  <si>
    <r>
      <t>X</t>
    </r>
    <r>
      <rPr>
        <sz val="11"/>
        <rFont val="Times New Roman"/>
        <family val="1"/>
      </rPr>
      <t xml:space="preserve"> = houve alguma anomalia importante</t>
    </r>
  </si>
  <si>
    <t>Anomalias</t>
  </si>
  <si>
    <t>ejeção da tubeira e/ou tampa, e/ou rompimento do tubo-motor, etc</t>
  </si>
  <si>
    <t>G</t>
  </si>
  <si>
    <t>NRB-1</t>
  </si>
  <si>
    <t>NRB-2</t>
  </si>
  <si>
    <t>NRB-3</t>
  </si>
  <si>
    <t>O motor levantou a bancada e caiu</t>
  </si>
  <si>
    <t>NRB-4</t>
  </si>
  <si>
    <t>TS</t>
  </si>
  <si>
    <t>teste de sistema (sem medida de empuxo)</t>
  </si>
  <si>
    <t>NRB-5</t>
  </si>
  <si>
    <t>sem</t>
  </si>
  <si>
    <t>NRB-6</t>
  </si>
  <si>
    <t>44,450 mm = De</t>
  </si>
  <si>
    <t xml:space="preserve"> 3,175 mm = e</t>
  </si>
  <si>
    <t>38,100 mm = Di</t>
  </si>
  <si>
    <t>180 mm = L tubo</t>
  </si>
  <si>
    <t>195 g = M tubo</t>
  </si>
  <si>
    <t xml:space="preserve"> 46 g = M tampa</t>
  </si>
  <si>
    <t xml:space="preserve"> 55 g = M tubeira</t>
  </si>
  <si>
    <t>R=Mp/Mo</t>
  </si>
  <si>
    <t>150 mm = L grão-propelente</t>
  </si>
  <si>
    <t>217 mm = L total motor</t>
  </si>
  <si>
    <t>Observações/Anomalias/Danos</t>
  </si>
  <si>
    <t>LT</t>
  </si>
  <si>
    <t>lançamento (teste dinâmico)</t>
  </si>
  <si>
    <t>R</t>
  </si>
  <si>
    <t>fração do motor com propelente</t>
  </si>
  <si>
    <t>25 Jun 16</t>
  </si>
  <si>
    <t xml:space="preserve"> 2 Jul 16</t>
  </si>
  <si>
    <t>F100</t>
  </si>
  <si>
    <t>Válido?</t>
  </si>
  <si>
    <t>Sim</t>
  </si>
  <si>
    <t>Não</t>
  </si>
  <si>
    <t>Se o teste deve ser considerado para avaliar o desempenho do motor</t>
  </si>
  <si>
    <t>G70</t>
  </si>
  <si>
    <t>G90</t>
  </si>
  <si>
    <t xml:space="preserve"> 3 Set 16</t>
  </si>
  <si>
    <t>16 Jul 16</t>
  </si>
  <si>
    <t>NRB-7</t>
  </si>
  <si>
    <t xml:space="preserve"> 5 Dez 16</t>
  </si>
  <si>
    <t>O motor foi perdido</t>
  </si>
  <si>
    <t>21 Jan 17</t>
  </si>
  <si>
    <t>NRB-8</t>
  </si>
  <si>
    <t>NRB-9</t>
  </si>
  <si>
    <t>NRB-10</t>
  </si>
  <si>
    <t>M6</t>
  </si>
  <si>
    <t>G80</t>
  </si>
  <si>
    <t>M5</t>
  </si>
  <si>
    <t>G100</t>
  </si>
  <si>
    <t>F</t>
  </si>
  <si>
    <t>Dados de todos os testes</t>
  </si>
  <si>
    <t>Resultados de todos os testes</t>
  </si>
  <si>
    <t>tqe (s)</t>
  </si>
  <si>
    <t>tqe</t>
  </si>
  <si>
    <t>tempo de queima do propelente baseado no empuxo</t>
  </si>
  <si>
    <t>tempo de queima do propelente baseado nas imagens do vídeo</t>
  </si>
  <si>
    <t>tqi</t>
  </si>
  <si>
    <t>tqs</t>
  </si>
  <si>
    <t>tempo de queima do propelente baseado no som do vídeo</t>
  </si>
  <si>
    <t>tqi (s)</t>
  </si>
  <si>
    <t>tqs (s)</t>
  </si>
  <si>
    <t>Mín real abs.</t>
  </si>
  <si>
    <t>Máx real abs.</t>
  </si>
  <si>
    <t>Méd abs.</t>
  </si>
  <si>
    <t>Min real %</t>
  </si>
  <si>
    <t>Max real %</t>
  </si>
  <si>
    <t>Constantes ou dados nominais de referência</t>
  </si>
  <si>
    <t>Propelente: KNSu 65/35 prensado a frio</t>
  </si>
  <si>
    <t>Ignitor: 2 tiras de durex 12x250mm com 1 g pólvora e squib</t>
  </si>
  <si>
    <t>TP</t>
  </si>
  <si>
    <t>15 Fev 17</t>
  </si>
  <si>
    <t>NRB-11</t>
  </si>
  <si>
    <t>23 Mar 17</t>
  </si>
  <si>
    <t>NRB-12</t>
  </si>
  <si>
    <t>26 Mar 17</t>
  </si>
  <si>
    <t>NRB-13</t>
  </si>
  <si>
    <t>Danificou tubo e tubeira; vazou</t>
  </si>
  <si>
    <t>NRB-14</t>
  </si>
  <si>
    <t>NRB-15</t>
  </si>
  <si>
    <t>NRB-16</t>
  </si>
  <si>
    <t>NRB-17</t>
  </si>
  <si>
    <t>13 Abr 17</t>
  </si>
  <si>
    <t>30 Abr 17</t>
  </si>
  <si>
    <t>11 Jun 17</t>
  </si>
  <si>
    <t>acrílico</t>
  </si>
  <si>
    <t>24 Jun 17</t>
  </si>
  <si>
    <t>02 Set 17</t>
  </si>
  <si>
    <t>NRB-18</t>
  </si>
  <si>
    <t>07 Set 17</t>
  </si>
  <si>
    <t>NRB-19</t>
  </si>
  <si>
    <t>NRB-20</t>
  </si>
  <si>
    <t>29 Out 17</t>
  </si>
  <si>
    <t>NRB-21</t>
  </si>
  <si>
    <t>NRB-22</t>
  </si>
  <si>
    <t xml:space="preserve">  1 g = M 2 o-ring</t>
  </si>
  <si>
    <t>297 g = M total estrutura</t>
  </si>
  <si>
    <t>Alma do grão:</t>
  </si>
  <si>
    <t>L = 160 mm</t>
  </si>
  <si>
    <t>D1 = 21,90 mm</t>
  </si>
  <si>
    <t>D2 = 25,37 mm</t>
  </si>
  <si>
    <t>15 Dez 17</t>
  </si>
  <si>
    <t>Rever dados ro e cabeçalho</t>
  </si>
  <si>
    <t>28 Fev 18</t>
  </si>
  <si>
    <t>NRB-23</t>
  </si>
  <si>
    <t>29 Abr 2018</t>
  </si>
  <si>
    <t>NRB-24</t>
  </si>
  <si>
    <t>26 Mai 2018</t>
  </si>
  <si>
    <t>NRB-25</t>
  </si>
  <si>
    <t>NRB-26</t>
  </si>
  <si>
    <t>NRB-27</t>
  </si>
  <si>
    <t>NR|B-27</t>
  </si>
  <si>
    <t>06 Ago 2018</t>
  </si>
  <si>
    <t>NRB-28</t>
  </si>
  <si>
    <t>Tubeira cônica</t>
  </si>
  <si>
    <t>Dados dos testes válidos com tubeira CURVA</t>
  </si>
  <si>
    <t>Resultados dos testes válidos com tubeira CURVA</t>
  </si>
  <si>
    <t>Dados dos testes válidos com tubeira CÔNICA</t>
  </si>
  <si>
    <t>19 Ago 2018</t>
  </si>
  <si>
    <t>NRB-29</t>
  </si>
  <si>
    <t>30 Set 2018</t>
  </si>
  <si>
    <t>NRB-30</t>
  </si>
  <si>
    <t>G60</t>
  </si>
  <si>
    <t>Resultados dos testes válidos com tubeira CÔNICA</t>
  </si>
  <si>
    <t>NRB-31</t>
  </si>
  <si>
    <t>04 Nov 2018</t>
  </si>
  <si>
    <t>NRB-32</t>
  </si>
  <si>
    <t>G50</t>
  </si>
  <si>
    <t>NRB-33</t>
  </si>
  <si>
    <r>
      <t>Relação de testes do motor-foguete NETUNO-R-Beta (Netuno-R-</t>
    </r>
    <r>
      <rPr>
        <b/>
        <sz val="14"/>
        <color indexed="30"/>
        <rFont val="Symbol"/>
        <family val="1"/>
        <charset val="2"/>
      </rPr>
      <t>b</t>
    </r>
    <r>
      <rPr>
        <b/>
        <sz val="14"/>
        <color indexed="30"/>
        <rFont val="Times New Roman"/>
        <family val="1"/>
      </rPr>
      <t>) [9 Jul 2019]</t>
    </r>
  </si>
  <si>
    <t>Dg = 11.6 mm</t>
  </si>
  <si>
    <t>135 g = Mp</t>
  </si>
  <si>
    <t>M ignitor = 1,3 g</t>
  </si>
  <si>
    <t>05 Dez 2018</t>
  </si>
  <si>
    <t>NRB-34</t>
  </si>
  <si>
    <t>15 Jan 2019</t>
  </si>
  <si>
    <t>NRB-35</t>
  </si>
  <si>
    <t>Carlos H. Marchi; Curitiba, 10 de julho de 2019.</t>
  </si>
  <si>
    <t>12 Fev 2019</t>
  </si>
  <si>
    <t>NRB-36</t>
  </si>
  <si>
    <t>19 Mar 2019</t>
  </si>
  <si>
    <t>NRB-37</t>
  </si>
  <si>
    <t>07 Abr 2019</t>
  </si>
  <si>
    <t>NRB-38</t>
  </si>
  <si>
    <t>29 Abr 2019</t>
  </si>
  <si>
    <t>NRB-39</t>
  </si>
  <si>
    <t>02 Jun 2019</t>
  </si>
  <si>
    <t>NRB-40</t>
  </si>
  <si>
    <t>14 Jul 2019</t>
  </si>
  <si>
    <t>NRB-41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</si>
</sst>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3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b/>
      <sz val="11"/>
      <color rgb="FF0070C0"/>
      <name val="Courier New"/>
      <family val="3"/>
    </font>
    <font>
      <b/>
      <sz val="20"/>
      <color rgb="FFFF0000"/>
      <name val="Times New Roman"/>
      <family val="1"/>
    </font>
    <font>
      <b/>
      <sz val="11"/>
      <color rgb="FF0070C0"/>
      <name val="Times New Roman"/>
      <family val="1"/>
    </font>
    <font>
      <sz val="11"/>
      <name val="Times New Roman"/>
      <family val="1"/>
    </font>
    <font>
      <b/>
      <sz val="14"/>
      <color indexed="30"/>
      <name val="Times New Roman"/>
      <family val="1"/>
    </font>
    <font>
      <b/>
      <sz val="11"/>
      <color rgb="FFFF0000"/>
      <name val="Times New Roman"/>
      <family val="1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b/>
      <sz val="14"/>
      <color rgb="FF0070C0"/>
      <name val="Times New Roman"/>
      <family val="1"/>
    </font>
    <font>
      <b/>
      <sz val="20"/>
      <color rgb="FF0070C0"/>
      <name val="Times New Roman"/>
      <family val="1"/>
    </font>
    <font>
      <sz val="9"/>
      <name val="Courier New"/>
      <family val="3"/>
    </font>
    <font>
      <sz val="10"/>
      <color rgb="FF0000FF"/>
      <name val="Times New Roman"/>
      <family val="1"/>
    </font>
    <font>
      <sz val="10"/>
      <color rgb="FF0000FF"/>
      <name val="Courier New"/>
      <family val="3"/>
    </font>
    <font>
      <b/>
      <sz val="14"/>
      <color indexed="30"/>
      <name val="Symbol"/>
      <family val="1"/>
      <charset val="2"/>
    </font>
    <font>
      <sz val="10"/>
      <name val="Arial"/>
      <family val="2"/>
    </font>
    <font>
      <b/>
      <sz val="18"/>
      <color rgb="FFFF0000"/>
      <name val="Times New Roman"/>
      <family val="1"/>
    </font>
    <font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4" fillId="0" borderId="0" xfId="0" applyFont="1"/>
    <xf numFmtId="0" fontId="13" fillId="0" borderId="0" xfId="0" applyFont="1" applyAlignment="1">
      <alignment horizontal="right"/>
    </xf>
    <xf numFmtId="164" fontId="3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Alignment="1">
      <alignment vertical="center"/>
    </xf>
    <xf numFmtId="164" fontId="18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 wrapText="1"/>
    </xf>
    <xf numFmtId="1" fontId="18" fillId="0" borderId="0" xfId="0" applyNumberFormat="1" applyFont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165" fontId="18" fillId="0" borderId="0" xfId="0" applyNumberFormat="1" applyFont="1" applyAlignment="1">
      <alignment vertical="center"/>
    </xf>
    <xf numFmtId="2" fontId="18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right" vertical="center" wrapText="1"/>
    </xf>
    <xf numFmtId="2" fontId="3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 vertical="center"/>
    </xf>
    <xf numFmtId="2" fontId="0" fillId="0" borderId="0" xfId="0" applyNumberFormat="1" applyAlignment="1">
      <alignment horizontal="left" vertical="center"/>
    </xf>
    <xf numFmtId="2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65" fontId="18" fillId="0" borderId="0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2" fontId="3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" fontId="3" fillId="0" borderId="0" xfId="0" applyNumberFormat="1" applyFont="1" applyBorder="1" applyAlignment="1">
      <alignment horizontal="right" vertical="center" wrapText="1"/>
    </xf>
    <xf numFmtId="1" fontId="0" fillId="0" borderId="0" xfId="0" applyNumberForma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1" fontId="18" fillId="0" borderId="2" xfId="0" applyNumberFormat="1" applyFont="1" applyBorder="1" applyAlignment="1">
      <alignment horizontal="center" vertical="center" wrapText="1"/>
    </xf>
    <xf numFmtId="1" fontId="18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165" fontId="18" fillId="0" borderId="2" xfId="0" applyNumberFormat="1" applyFont="1" applyBorder="1" applyAlignment="1">
      <alignment vertical="center"/>
    </xf>
    <xf numFmtId="2" fontId="18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5" fontId="18" fillId="0" borderId="2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horizontal="center" vertical="center"/>
    </xf>
    <xf numFmtId="164" fontId="18" fillId="0" borderId="2" xfId="0" applyNumberFormat="1" applyFont="1" applyBorder="1" applyAlignment="1">
      <alignment horizontal="right" vertical="center" wrapText="1"/>
    </xf>
    <xf numFmtId="1" fontId="18" fillId="0" borderId="2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165" fontId="18" fillId="0" borderId="1" xfId="0" applyNumberFormat="1" applyFont="1" applyBorder="1" applyAlignment="1">
      <alignment vertical="center"/>
    </xf>
    <xf numFmtId="2" fontId="18" fillId="0" borderId="1" xfId="0" applyNumberFormat="1" applyFont="1" applyBorder="1" applyAlignment="1">
      <alignment vertical="center"/>
    </xf>
    <xf numFmtId="165" fontId="18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right" vertical="center" wrapText="1"/>
    </xf>
    <xf numFmtId="2" fontId="3" fillId="0" borderId="0" xfId="0" applyNumberFormat="1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0" fillId="0" borderId="2" xfId="0" applyFont="1" applyBorder="1"/>
    <xf numFmtId="165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20" fillId="0" borderId="1" xfId="0" applyFont="1" applyBorder="1"/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16" fillId="0" borderId="0" xfId="0" applyFont="1"/>
    <xf numFmtId="0" fontId="7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left" vertical="center"/>
    </xf>
    <xf numFmtId="2" fontId="5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2" fontId="0" fillId="0" borderId="0" xfId="0" applyNumberForma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18" fillId="0" borderId="2" xfId="0" applyNumberFormat="1" applyFont="1" applyBorder="1" applyAlignment="1">
      <alignment horizontal="right" vertical="center" wrapText="1"/>
    </xf>
    <xf numFmtId="2" fontId="18" fillId="0" borderId="0" xfId="0" applyNumberFormat="1" applyFont="1" applyBorder="1" applyAlignment="1">
      <alignment horizontal="right" vertical="center" wrapText="1"/>
    </xf>
    <xf numFmtId="2" fontId="20" fillId="0" borderId="1" xfId="0" applyNumberFormat="1" applyFont="1" applyBorder="1"/>
    <xf numFmtId="2" fontId="3" fillId="0" borderId="2" xfId="0" applyNumberFormat="1" applyFont="1" applyBorder="1" applyAlignment="1">
      <alignment horizontal="right" vertical="center" wrapText="1"/>
    </xf>
    <xf numFmtId="2" fontId="20" fillId="0" borderId="2" xfId="0" applyNumberFormat="1" applyFont="1" applyBorder="1"/>
    <xf numFmtId="2" fontId="0" fillId="0" borderId="1" xfId="0" applyNumberFormat="1" applyBorder="1"/>
    <xf numFmtId="2" fontId="3" fillId="0" borderId="3" xfId="0" applyNumberFormat="1" applyFont="1" applyBorder="1" applyAlignment="1">
      <alignment horizontal="right" vertical="center" wrapText="1"/>
    </xf>
    <xf numFmtId="165" fontId="20" fillId="0" borderId="1" xfId="0" applyNumberFormat="1" applyFont="1" applyBorder="1"/>
    <xf numFmtId="165" fontId="20" fillId="0" borderId="2" xfId="0" applyNumberFormat="1" applyFont="1" applyBorder="1"/>
    <xf numFmtId="165" fontId="0" fillId="0" borderId="1" xfId="0" applyNumberFormat="1" applyBorder="1"/>
    <xf numFmtId="0" fontId="18" fillId="0" borderId="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165" fontId="18" fillId="0" borderId="0" xfId="0" applyNumberFormat="1" applyFont="1" applyBorder="1" applyAlignment="1">
      <alignment vertical="center"/>
    </xf>
    <xf numFmtId="2" fontId="18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/>
    </xf>
    <xf numFmtId="165" fontId="18" fillId="0" borderId="3" xfId="0" applyNumberFormat="1" applyFont="1" applyBorder="1" applyAlignment="1">
      <alignment vertical="center"/>
    </xf>
    <xf numFmtId="2" fontId="18" fillId="0" borderId="3" xfId="0" applyNumberFormat="1" applyFont="1" applyBorder="1" applyAlignment="1">
      <alignment vertical="center"/>
    </xf>
    <xf numFmtId="2" fontId="18" fillId="0" borderId="3" xfId="0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/>
    </xf>
    <xf numFmtId="164" fontId="18" fillId="0" borderId="3" xfId="0" applyNumberFormat="1" applyFont="1" applyBorder="1" applyAlignment="1">
      <alignment horizontal="right" vertical="center" wrapText="1"/>
    </xf>
    <xf numFmtId="165" fontId="18" fillId="0" borderId="3" xfId="0" applyNumberFormat="1" applyFont="1" applyBorder="1" applyAlignment="1">
      <alignment horizontal="right" vertical="center" wrapText="1"/>
    </xf>
    <xf numFmtId="0" fontId="18" fillId="0" borderId="3" xfId="0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2" fontId="18" fillId="0" borderId="3" xfId="0" applyNumberFormat="1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2" fontId="18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20" fillId="0" borderId="0" xfId="0" applyFont="1"/>
    <xf numFmtId="2" fontId="20" fillId="0" borderId="0" xfId="0" applyNumberFormat="1" applyFont="1"/>
    <xf numFmtId="165" fontId="2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1"/>
  <sheetViews>
    <sheetView tabSelected="1" workbookViewId="0">
      <selection activeCell="A2" sqref="A2"/>
    </sheetView>
  </sheetViews>
  <sheetFormatPr defaultRowHeight="12.75"/>
  <cols>
    <col min="1" max="1" width="10.5703125" customWidth="1"/>
    <col min="2" max="2" width="14.140625" customWidth="1"/>
    <col min="3" max="3" width="9.85546875" customWidth="1"/>
    <col min="6" max="7" width="12" customWidth="1"/>
    <col min="8" max="8" width="9.85546875" customWidth="1"/>
    <col min="10" max="10" width="10.7109375" customWidth="1"/>
    <col min="11" max="11" width="9.85546875" customWidth="1"/>
    <col min="12" max="12" width="10.42578125" customWidth="1"/>
    <col min="13" max="13" width="11.42578125" customWidth="1"/>
    <col min="14" max="14" width="11.85546875" customWidth="1"/>
    <col min="15" max="16" width="11.5703125" customWidth="1"/>
    <col min="17" max="17" width="10" customWidth="1"/>
  </cols>
  <sheetData>
    <row r="1" spans="1:17" s="1" customFormat="1" ht="24" customHeight="1">
      <c r="A1" s="6" t="s">
        <v>218</v>
      </c>
      <c r="B1" s="7"/>
      <c r="C1" s="7"/>
      <c r="D1" s="7"/>
      <c r="E1" s="7"/>
      <c r="F1" s="7"/>
      <c r="G1" s="7"/>
      <c r="H1" s="7"/>
      <c r="I1" s="7"/>
      <c r="J1" s="7"/>
      <c r="K1" s="7"/>
      <c r="L1" s="138" t="s">
        <v>191</v>
      </c>
      <c r="M1" s="7"/>
      <c r="N1" s="7"/>
      <c r="O1" s="7"/>
      <c r="P1" s="7"/>
      <c r="Q1" s="7"/>
    </row>
    <row r="2" spans="1:17" s="1" customFormat="1" ht="15" customHeight="1">
      <c r="A2" s="8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5" customHeight="1">
      <c r="A3" s="9" t="s">
        <v>156</v>
      </c>
      <c r="B3" s="7"/>
      <c r="C3" s="7"/>
      <c r="D3" s="7"/>
      <c r="E3" s="7"/>
      <c r="F3" s="7"/>
      <c r="G3" s="10" t="s">
        <v>220</v>
      </c>
      <c r="J3" s="7"/>
      <c r="K3" s="7"/>
      <c r="L3" s="7"/>
      <c r="M3" s="7"/>
      <c r="N3" s="7"/>
      <c r="O3" s="7"/>
      <c r="P3" s="7"/>
      <c r="Q3" s="7"/>
    </row>
    <row r="4" spans="1:17" s="1" customFormat="1" ht="7.5" customHeight="1">
      <c r="A4" s="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1" customFormat="1" ht="15" customHeight="1">
      <c r="A5" s="10" t="s">
        <v>104</v>
      </c>
      <c r="B5" s="10"/>
      <c r="C5" s="10" t="s">
        <v>110</v>
      </c>
      <c r="D5" s="10"/>
      <c r="E5" s="7"/>
      <c r="F5" s="7"/>
      <c r="G5" s="10" t="s">
        <v>106</v>
      </c>
      <c r="H5" s="10"/>
      <c r="I5" s="10"/>
      <c r="J5" s="7"/>
      <c r="K5" s="10" t="s">
        <v>32</v>
      </c>
      <c r="L5" s="7"/>
      <c r="M5" s="7"/>
      <c r="N5" s="7"/>
      <c r="O5" s="10" t="s">
        <v>186</v>
      </c>
      <c r="P5" s="7"/>
      <c r="Q5" s="7"/>
    </row>
    <row r="6" spans="1:17" s="1" customFormat="1" ht="15" customHeight="1">
      <c r="A6" s="10" t="s">
        <v>102</v>
      </c>
      <c r="B6" s="10"/>
      <c r="C6" s="10" t="s">
        <v>105</v>
      </c>
      <c r="D6" s="10"/>
      <c r="E6" s="7"/>
      <c r="F6" s="7"/>
      <c r="G6" s="10" t="s">
        <v>107</v>
      </c>
      <c r="H6" s="10"/>
      <c r="I6" s="10"/>
      <c r="J6" s="7"/>
      <c r="K6" s="10" t="s">
        <v>157</v>
      </c>
      <c r="L6" s="7"/>
      <c r="M6" s="7"/>
      <c r="N6" s="7"/>
      <c r="O6" s="10" t="s">
        <v>187</v>
      </c>
      <c r="P6" s="7"/>
      <c r="Q6" s="7"/>
    </row>
    <row r="7" spans="1:17" s="1" customFormat="1" ht="15" customHeight="1">
      <c r="A7" s="10" t="s">
        <v>103</v>
      </c>
      <c r="B7" s="10"/>
      <c r="C7" s="10" t="s">
        <v>111</v>
      </c>
      <c r="D7" s="10"/>
      <c r="E7" s="7"/>
      <c r="F7" s="7"/>
      <c r="G7" s="10" t="s">
        <v>108</v>
      </c>
      <c r="H7" s="10"/>
      <c r="I7" s="10"/>
      <c r="J7" s="7"/>
      <c r="K7" s="10" t="s">
        <v>35</v>
      </c>
      <c r="L7" s="7"/>
      <c r="M7" s="7"/>
      <c r="N7" s="7"/>
      <c r="O7" s="10" t="s">
        <v>188</v>
      </c>
      <c r="P7" s="7"/>
      <c r="Q7" s="7"/>
    </row>
    <row r="8" spans="1:17" s="1" customFormat="1" ht="15" customHeight="1">
      <c r="A8" s="10" t="s">
        <v>158</v>
      </c>
      <c r="B8" s="10"/>
      <c r="C8" s="10"/>
      <c r="D8" s="10"/>
      <c r="E8" s="7"/>
      <c r="F8" s="7"/>
      <c r="G8" s="126" t="s">
        <v>184</v>
      </c>
      <c r="H8" s="10"/>
      <c r="I8" s="10"/>
      <c r="J8" s="7"/>
      <c r="K8" s="10" t="s">
        <v>221</v>
      </c>
      <c r="L8" s="7"/>
      <c r="M8" s="7"/>
      <c r="N8" s="7"/>
      <c r="O8" s="10" t="s">
        <v>189</v>
      </c>
      <c r="P8" s="7"/>
      <c r="Q8" s="7"/>
    </row>
    <row r="9" spans="1:17" s="1" customFormat="1" ht="15" customHeight="1">
      <c r="A9" s="7"/>
      <c r="B9" s="7"/>
      <c r="C9" s="7"/>
      <c r="D9" s="7"/>
      <c r="E9" s="7"/>
      <c r="F9" s="7"/>
      <c r="G9" s="10" t="s">
        <v>185</v>
      </c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1" customFormat="1" ht="24" customHeight="1">
      <c r="A10" s="9" t="s">
        <v>140</v>
      </c>
      <c r="B10" s="7"/>
      <c r="C10" s="7"/>
      <c r="D10" s="7"/>
      <c r="E10" s="186" t="s">
        <v>219</v>
      </c>
      <c r="F10" s="7"/>
      <c r="G10" s="7"/>
      <c r="H10" s="7"/>
      <c r="I10" s="7"/>
      <c r="J10" s="9" t="s">
        <v>140</v>
      </c>
      <c r="K10" s="7"/>
      <c r="L10" s="7"/>
      <c r="M10" s="7"/>
      <c r="N10" s="7"/>
      <c r="O10" s="7"/>
      <c r="P10" s="7"/>
      <c r="Q10" s="7"/>
    </row>
    <row r="11" spans="1:17" s="1" customFormat="1" ht="15" customHeight="1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1" customFormat="1" ht="15" customHeight="1">
      <c r="A12" s="57" t="s">
        <v>39</v>
      </c>
      <c r="B12" s="57" t="s">
        <v>40</v>
      </c>
      <c r="C12" s="57" t="s">
        <v>41</v>
      </c>
      <c r="D12" s="57" t="s">
        <v>33</v>
      </c>
      <c r="E12" s="57" t="s">
        <v>36</v>
      </c>
      <c r="F12" s="57" t="s">
        <v>37</v>
      </c>
      <c r="G12" s="57" t="s">
        <v>38</v>
      </c>
      <c r="H12" s="57" t="s">
        <v>75</v>
      </c>
      <c r="I12" s="58" t="s">
        <v>0</v>
      </c>
      <c r="J12" s="57" t="s">
        <v>41</v>
      </c>
      <c r="K12" s="58" t="s">
        <v>42</v>
      </c>
      <c r="L12" s="58" t="s">
        <v>2</v>
      </c>
      <c r="M12" s="58" t="s">
        <v>80</v>
      </c>
      <c r="N12" s="58" t="s">
        <v>109</v>
      </c>
      <c r="O12" s="59" t="s">
        <v>112</v>
      </c>
      <c r="P12" s="57"/>
      <c r="Q12" s="60"/>
    </row>
    <row r="13" spans="1:17" ht="15" customHeight="1">
      <c r="A13" s="61">
        <v>1</v>
      </c>
      <c r="B13" s="62" t="s">
        <v>117</v>
      </c>
      <c r="C13" s="63" t="s">
        <v>92</v>
      </c>
      <c r="D13" s="64" t="s">
        <v>34</v>
      </c>
      <c r="E13" s="65">
        <v>2</v>
      </c>
      <c r="F13" s="66">
        <v>2</v>
      </c>
      <c r="G13" s="66">
        <v>2</v>
      </c>
      <c r="H13" s="67">
        <v>11.66</v>
      </c>
      <c r="I13" s="67">
        <v>433.5</v>
      </c>
      <c r="J13" s="63" t="s">
        <v>92</v>
      </c>
      <c r="K13" s="67">
        <v>143.80000000000001</v>
      </c>
      <c r="L13" s="67">
        <v>135.9</v>
      </c>
      <c r="M13" s="67">
        <v>1338</v>
      </c>
      <c r="N13" s="68">
        <f>L13/I13</f>
        <v>0.31349480968858134</v>
      </c>
      <c r="O13" s="60"/>
      <c r="P13" s="69"/>
      <c r="Q13" s="70"/>
    </row>
    <row r="14" spans="1:17" ht="15" customHeight="1">
      <c r="A14" s="11">
        <v>2</v>
      </c>
      <c r="B14" s="12" t="s">
        <v>118</v>
      </c>
      <c r="C14" s="37" t="s">
        <v>93</v>
      </c>
      <c r="D14" s="13" t="s">
        <v>13</v>
      </c>
      <c r="E14" s="14">
        <v>1</v>
      </c>
      <c r="F14" s="15">
        <v>1</v>
      </c>
      <c r="G14" s="15">
        <v>1</v>
      </c>
      <c r="H14" s="16">
        <v>11.62</v>
      </c>
      <c r="I14" s="16">
        <v>428.1</v>
      </c>
      <c r="J14" s="37" t="s">
        <v>93</v>
      </c>
      <c r="K14" s="16">
        <v>146.5</v>
      </c>
      <c r="L14" s="16">
        <v>130.69999999999999</v>
      </c>
      <c r="M14" s="16">
        <v>1268</v>
      </c>
      <c r="N14" s="17">
        <f t="shared" ref="N14:N21" si="0">L14/I14</f>
        <v>0.30530249941602428</v>
      </c>
      <c r="O14" s="7" t="s">
        <v>95</v>
      </c>
      <c r="P14" s="18"/>
      <c r="Q14" s="19"/>
    </row>
    <row r="15" spans="1:17" ht="15" customHeight="1">
      <c r="A15" s="71">
        <v>3</v>
      </c>
      <c r="B15" s="72" t="s">
        <v>118</v>
      </c>
      <c r="C15" s="73" t="s">
        <v>94</v>
      </c>
      <c r="D15" s="74" t="s">
        <v>13</v>
      </c>
      <c r="E15" s="75">
        <v>4</v>
      </c>
      <c r="F15" s="76">
        <v>2</v>
      </c>
      <c r="G15" s="76">
        <v>2</v>
      </c>
      <c r="H15" s="77">
        <v>11.51</v>
      </c>
      <c r="I15" s="78">
        <v>430</v>
      </c>
      <c r="J15" s="73" t="s">
        <v>94</v>
      </c>
      <c r="K15" s="77">
        <v>146.9</v>
      </c>
      <c r="L15" s="77">
        <v>134.6</v>
      </c>
      <c r="M15" s="77">
        <v>1301</v>
      </c>
      <c r="N15" s="79">
        <f t="shared" si="0"/>
        <v>0.31302325581395346</v>
      </c>
      <c r="O15" s="80"/>
      <c r="P15" s="81"/>
      <c r="Q15" s="82"/>
    </row>
    <row r="16" spans="1:17" ht="15" customHeight="1">
      <c r="A16" s="11">
        <v>4</v>
      </c>
      <c r="B16" s="12" t="s">
        <v>127</v>
      </c>
      <c r="C16" s="37" t="s">
        <v>96</v>
      </c>
      <c r="D16" s="13" t="s">
        <v>159</v>
      </c>
      <c r="E16" s="14">
        <v>5</v>
      </c>
      <c r="F16" s="15" t="s">
        <v>100</v>
      </c>
      <c r="G16" s="15" t="s">
        <v>100</v>
      </c>
      <c r="H16" s="16"/>
      <c r="I16" s="28">
        <v>331.5</v>
      </c>
      <c r="J16" s="37" t="s">
        <v>96</v>
      </c>
      <c r="K16" s="16">
        <v>147.6</v>
      </c>
      <c r="L16" s="16">
        <v>136.5</v>
      </c>
      <c r="M16" s="16">
        <v>1310</v>
      </c>
      <c r="N16" s="17">
        <f t="shared" si="0"/>
        <v>0.41176470588235292</v>
      </c>
      <c r="O16" s="7"/>
      <c r="P16" s="18"/>
      <c r="Q16" s="19"/>
    </row>
    <row r="17" spans="1:17" ht="15" customHeight="1">
      <c r="A17" s="71">
        <v>5</v>
      </c>
      <c r="B17" s="72" t="s">
        <v>127</v>
      </c>
      <c r="C17" s="73" t="s">
        <v>99</v>
      </c>
      <c r="D17" s="74" t="s">
        <v>13</v>
      </c>
      <c r="E17" s="75">
        <v>6</v>
      </c>
      <c r="F17" s="76">
        <v>1</v>
      </c>
      <c r="G17" s="76">
        <v>1</v>
      </c>
      <c r="H17" s="77">
        <v>12.08</v>
      </c>
      <c r="I17" s="78">
        <v>428.3</v>
      </c>
      <c r="J17" s="73" t="s">
        <v>99</v>
      </c>
      <c r="K17" s="77">
        <v>147.1</v>
      </c>
      <c r="L17" s="78">
        <v>132.6</v>
      </c>
      <c r="M17" s="77">
        <v>1280</v>
      </c>
      <c r="N17" s="79">
        <f t="shared" si="0"/>
        <v>0.30959607751575996</v>
      </c>
      <c r="O17" s="80"/>
      <c r="P17" s="81"/>
      <c r="Q17" s="82"/>
    </row>
    <row r="18" spans="1:17" ht="15" customHeight="1">
      <c r="A18" s="61">
        <v>6</v>
      </c>
      <c r="B18" s="62" t="s">
        <v>126</v>
      </c>
      <c r="C18" s="63" t="s">
        <v>101</v>
      </c>
      <c r="D18" s="64" t="s">
        <v>159</v>
      </c>
      <c r="E18" s="65">
        <v>3</v>
      </c>
      <c r="F18" s="66" t="s">
        <v>100</v>
      </c>
      <c r="G18" s="66" t="s">
        <v>100</v>
      </c>
      <c r="H18" s="67"/>
      <c r="I18" s="83">
        <v>332.6</v>
      </c>
      <c r="J18" s="63" t="s">
        <v>101</v>
      </c>
      <c r="K18" s="67">
        <v>148.80000000000001</v>
      </c>
      <c r="L18" s="83">
        <v>137.69999999999999</v>
      </c>
      <c r="M18" s="67">
        <v>1314</v>
      </c>
      <c r="N18" s="68">
        <f t="shared" si="0"/>
        <v>0.41401082381238719</v>
      </c>
      <c r="O18" s="60"/>
      <c r="P18" s="69"/>
      <c r="Q18" s="70"/>
    </row>
    <row r="19" spans="1:17" ht="15" customHeight="1">
      <c r="A19" s="61">
        <v>7</v>
      </c>
      <c r="B19" s="62" t="s">
        <v>129</v>
      </c>
      <c r="C19" s="63" t="s">
        <v>128</v>
      </c>
      <c r="D19" s="64" t="s">
        <v>113</v>
      </c>
      <c r="E19" s="65">
        <v>4</v>
      </c>
      <c r="F19" s="66">
        <v>3</v>
      </c>
      <c r="G19" s="66">
        <v>6</v>
      </c>
      <c r="H19" s="67">
        <v>12.13</v>
      </c>
      <c r="I19" s="83">
        <v>416.6</v>
      </c>
      <c r="J19" s="63" t="s">
        <v>128</v>
      </c>
      <c r="K19" s="67">
        <v>145.69999999999999</v>
      </c>
      <c r="L19" s="83">
        <v>124.2</v>
      </c>
      <c r="M19" s="67">
        <v>1209</v>
      </c>
      <c r="N19" s="68">
        <f t="shared" si="0"/>
        <v>0.2981277004320691</v>
      </c>
      <c r="O19" s="60" t="s">
        <v>130</v>
      </c>
      <c r="P19" s="69"/>
      <c r="Q19" s="70"/>
    </row>
    <row r="20" spans="1:17" ht="15" customHeight="1">
      <c r="A20" s="20">
        <v>8</v>
      </c>
      <c r="B20" s="21" t="s">
        <v>131</v>
      </c>
      <c r="C20" s="39" t="s">
        <v>132</v>
      </c>
      <c r="D20" s="22" t="s">
        <v>13</v>
      </c>
      <c r="E20" s="23">
        <v>1</v>
      </c>
      <c r="F20" s="24">
        <v>2</v>
      </c>
      <c r="G20" s="24">
        <v>1</v>
      </c>
      <c r="H20" s="25">
        <v>12.56</v>
      </c>
      <c r="I20" s="26">
        <v>416.45</v>
      </c>
      <c r="J20" s="39" t="s">
        <v>132</v>
      </c>
      <c r="K20" s="25">
        <v>142.6</v>
      </c>
      <c r="L20" s="26">
        <v>121.47</v>
      </c>
      <c r="M20" s="25">
        <v>1206</v>
      </c>
      <c r="N20" s="27">
        <f t="shared" si="0"/>
        <v>0.29167967343018369</v>
      </c>
      <c r="O20" s="7"/>
      <c r="P20" s="18"/>
      <c r="Q20" s="19"/>
    </row>
    <row r="21" spans="1:17" ht="15" customHeight="1">
      <c r="A21" s="20">
        <v>9</v>
      </c>
      <c r="B21" s="21" t="s">
        <v>131</v>
      </c>
      <c r="C21" s="39" t="s">
        <v>133</v>
      </c>
      <c r="D21" s="22" t="s">
        <v>13</v>
      </c>
      <c r="E21" s="23">
        <v>2</v>
      </c>
      <c r="F21" s="24">
        <v>4</v>
      </c>
      <c r="G21" s="24" t="s">
        <v>135</v>
      </c>
      <c r="H21" s="25">
        <v>11.83</v>
      </c>
      <c r="I21" s="26">
        <v>409.54</v>
      </c>
      <c r="J21" s="39" t="s">
        <v>133</v>
      </c>
      <c r="K21" s="25">
        <v>141.9</v>
      </c>
      <c r="L21" s="26">
        <v>124.41</v>
      </c>
      <c r="M21" s="25">
        <v>1241</v>
      </c>
      <c r="N21" s="27">
        <f t="shared" si="0"/>
        <v>0.30377985056404744</v>
      </c>
      <c r="O21" s="7"/>
      <c r="P21" s="18"/>
      <c r="Q21" s="19"/>
    </row>
    <row r="22" spans="1:17" ht="15" customHeight="1">
      <c r="A22" s="71">
        <v>10</v>
      </c>
      <c r="B22" s="72" t="s">
        <v>131</v>
      </c>
      <c r="C22" s="73" t="s">
        <v>134</v>
      </c>
      <c r="D22" s="74" t="s">
        <v>13</v>
      </c>
      <c r="E22" s="75">
        <v>6</v>
      </c>
      <c r="F22" s="76" t="s">
        <v>137</v>
      </c>
      <c r="G22" s="76">
        <v>3</v>
      </c>
      <c r="H22" s="77">
        <v>11.68</v>
      </c>
      <c r="I22" s="78">
        <v>425.49</v>
      </c>
      <c r="J22" s="73" t="s">
        <v>134</v>
      </c>
      <c r="K22" s="77">
        <v>153.1</v>
      </c>
      <c r="L22" s="78">
        <v>129.27000000000001</v>
      </c>
      <c r="M22" s="77">
        <v>1204</v>
      </c>
      <c r="N22" s="79">
        <f t="shared" ref="N22:N28" si="1">L22/I22</f>
        <v>0.30381442572093353</v>
      </c>
      <c r="O22" s="80"/>
      <c r="P22" s="81"/>
      <c r="Q22" s="82"/>
    </row>
    <row r="23" spans="1:17" ht="15" customHeight="1">
      <c r="A23" s="61">
        <v>11</v>
      </c>
      <c r="B23" s="62" t="s">
        <v>160</v>
      </c>
      <c r="C23" s="63" t="s">
        <v>161</v>
      </c>
      <c r="D23" s="64" t="s">
        <v>113</v>
      </c>
      <c r="E23" s="65">
        <v>2</v>
      </c>
      <c r="F23" s="66">
        <v>2</v>
      </c>
      <c r="G23" s="66">
        <v>2</v>
      </c>
      <c r="H23" s="67">
        <v>12.13</v>
      </c>
      <c r="I23" s="83">
        <v>442.2</v>
      </c>
      <c r="J23" s="63" t="s">
        <v>161</v>
      </c>
      <c r="K23" s="67">
        <v>143.6</v>
      </c>
      <c r="L23" s="83">
        <v>129.1</v>
      </c>
      <c r="M23" s="67">
        <v>1276</v>
      </c>
      <c r="N23" s="68">
        <f t="shared" si="1"/>
        <v>0.29194934418815016</v>
      </c>
      <c r="O23" s="60"/>
      <c r="P23" s="69"/>
      <c r="Q23" s="99"/>
    </row>
    <row r="24" spans="1:17" ht="15" customHeight="1">
      <c r="A24" s="61">
        <v>12</v>
      </c>
      <c r="B24" s="62" t="s">
        <v>162</v>
      </c>
      <c r="C24" s="63" t="s">
        <v>163</v>
      </c>
      <c r="D24" s="64" t="s">
        <v>113</v>
      </c>
      <c r="E24" s="65">
        <v>6</v>
      </c>
      <c r="F24" s="66">
        <v>2</v>
      </c>
      <c r="G24" s="66">
        <v>1</v>
      </c>
      <c r="H24" s="67">
        <v>12.03</v>
      </c>
      <c r="I24" s="83">
        <v>457.3</v>
      </c>
      <c r="J24" s="63" t="s">
        <v>163</v>
      </c>
      <c r="K24" s="67">
        <v>155.30000000000001</v>
      </c>
      <c r="L24" s="83">
        <v>140.1</v>
      </c>
      <c r="M24" s="67">
        <v>1288</v>
      </c>
      <c r="N24" s="68">
        <f t="shared" si="1"/>
        <v>0.30636343756833584</v>
      </c>
      <c r="O24" s="60"/>
      <c r="P24" s="69"/>
      <c r="Q24" s="99"/>
    </row>
    <row r="25" spans="1:17" ht="15" customHeight="1">
      <c r="A25" s="61">
        <v>13</v>
      </c>
      <c r="B25" s="62" t="s">
        <v>164</v>
      </c>
      <c r="C25" s="63" t="s">
        <v>165</v>
      </c>
      <c r="D25" s="64" t="s">
        <v>34</v>
      </c>
      <c r="E25" s="65">
        <v>8</v>
      </c>
      <c r="F25" s="66">
        <v>4</v>
      </c>
      <c r="G25" s="66">
        <v>3</v>
      </c>
      <c r="H25" s="67">
        <v>11.51</v>
      </c>
      <c r="I25" s="83">
        <v>448.9</v>
      </c>
      <c r="J25" s="63" t="s">
        <v>165</v>
      </c>
      <c r="K25" s="67">
        <v>149.1</v>
      </c>
      <c r="L25" s="83">
        <v>155.6</v>
      </c>
      <c r="M25" s="67">
        <v>1488</v>
      </c>
      <c r="N25" s="68">
        <f t="shared" si="1"/>
        <v>0.34662508353753618</v>
      </c>
      <c r="O25" s="60" t="s">
        <v>166</v>
      </c>
      <c r="P25" s="69"/>
      <c r="Q25" s="99"/>
    </row>
    <row r="26" spans="1:17" ht="15" customHeight="1">
      <c r="A26" s="61">
        <v>14</v>
      </c>
      <c r="B26" s="62" t="s">
        <v>171</v>
      </c>
      <c r="C26" s="63" t="s">
        <v>167</v>
      </c>
      <c r="D26" s="64" t="s">
        <v>113</v>
      </c>
      <c r="E26" s="65">
        <v>7</v>
      </c>
      <c r="F26" s="66">
        <v>4</v>
      </c>
      <c r="G26" s="66">
        <v>4</v>
      </c>
      <c r="H26" s="67">
        <v>11.59</v>
      </c>
      <c r="I26" s="83">
        <v>420.7</v>
      </c>
      <c r="J26" s="63" t="s">
        <v>167</v>
      </c>
      <c r="K26" s="67">
        <v>136.1</v>
      </c>
      <c r="L26" s="83">
        <v>126.9</v>
      </c>
      <c r="M26" s="67">
        <v>1316</v>
      </c>
      <c r="N26" s="68">
        <f t="shared" si="1"/>
        <v>0.301640123603518</v>
      </c>
      <c r="O26" s="60"/>
      <c r="P26" s="69"/>
      <c r="Q26" s="99"/>
    </row>
    <row r="27" spans="1:17" ht="15" customHeight="1">
      <c r="A27" s="61">
        <v>15</v>
      </c>
      <c r="B27" s="62" t="s">
        <v>172</v>
      </c>
      <c r="C27" s="63" t="s">
        <v>168</v>
      </c>
      <c r="D27" s="64" t="s">
        <v>113</v>
      </c>
      <c r="E27" s="65">
        <v>12</v>
      </c>
      <c r="F27" s="66">
        <v>4</v>
      </c>
      <c r="G27" s="66">
        <v>4</v>
      </c>
      <c r="H27" s="67">
        <v>11.53</v>
      </c>
      <c r="I27" s="83">
        <v>419.5</v>
      </c>
      <c r="J27" s="63" t="s">
        <v>168</v>
      </c>
      <c r="K27" s="67">
        <v>135.4</v>
      </c>
      <c r="L27" s="83">
        <v>125.8</v>
      </c>
      <c r="M27" s="67">
        <v>1312</v>
      </c>
      <c r="N27" s="68">
        <f t="shared" si="1"/>
        <v>0.29988081048867699</v>
      </c>
      <c r="O27" s="60"/>
      <c r="P27" s="69"/>
      <c r="Q27" s="99"/>
    </row>
    <row r="28" spans="1:17" ht="15" customHeight="1">
      <c r="A28" s="61">
        <v>16</v>
      </c>
      <c r="B28" s="62" t="s">
        <v>173</v>
      </c>
      <c r="C28" s="63" t="s">
        <v>169</v>
      </c>
      <c r="D28" s="64" t="s">
        <v>159</v>
      </c>
      <c r="E28" s="65">
        <v>10</v>
      </c>
      <c r="F28" s="66" t="s">
        <v>174</v>
      </c>
      <c r="G28" s="66" t="s">
        <v>100</v>
      </c>
      <c r="H28" s="67"/>
      <c r="I28" s="83">
        <v>349.7</v>
      </c>
      <c r="J28" s="63" t="s">
        <v>169</v>
      </c>
      <c r="K28" s="67">
        <v>148.69999999999999</v>
      </c>
      <c r="L28" s="83">
        <v>153.9</v>
      </c>
      <c r="M28" s="67">
        <v>1471</v>
      </c>
      <c r="N28" s="68">
        <f t="shared" si="1"/>
        <v>0.44009150700600519</v>
      </c>
      <c r="O28" s="60"/>
      <c r="P28" s="69"/>
      <c r="Q28" s="99"/>
    </row>
    <row r="29" spans="1:17" ht="15" customHeight="1">
      <c r="A29" s="61">
        <v>17</v>
      </c>
      <c r="B29" s="62" t="s">
        <v>175</v>
      </c>
      <c r="C29" s="63" t="s">
        <v>170</v>
      </c>
      <c r="D29" s="64" t="s">
        <v>113</v>
      </c>
      <c r="E29" s="100">
        <v>11</v>
      </c>
      <c r="F29" s="66">
        <v>2</v>
      </c>
      <c r="G29" s="66">
        <v>5</v>
      </c>
      <c r="H29" s="67">
        <v>11.56</v>
      </c>
      <c r="I29" s="83">
        <v>433.1</v>
      </c>
      <c r="J29" s="63" t="s">
        <v>170</v>
      </c>
      <c r="K29" s="67">
        <v>145.9</v>
      </c>
      <c r="L29" s="83">
        <v>139.1</v>
      </c>
      <c r="M29" s="67">
        <v>1353</v>
      </c>
      <c r="N29" s="68">
        <f t="shared" ref="N29:N33" si="2">L29/I29</f>
        <v>0.32117293927499418</v>
      </c>
      <c r="O29" s="60"/>
      <c r="P29" s="69"/>
      <c r="Q29" s="99"/>
    </row>
    <row r="30" spans="1:17" ht="15" customHeight="1">
      <c r="A30" s="61">
        <v>18</v>
      </c>
      <c r="B30" s="62" t="s">
        <v>176</v>
      </c>
      <c r="C30" s="63" t="s">
        <v>177</v>
      </c>
      <c r="D30" s="64" t="s">
        <v>159</v>
      </c>
      <c r="E30" s="65">
        <v>7</v>
      </c>
      <c r="F30" s="66" t="s">
        <v>100</v>
      </c>
      <c r="G30" s="66" t="s">
        <v>100</v>
      </c>
      <c r="H30" s="67"/>
      <c r="I30" s="83">
        <v>322.2</v>
      </c>
      <c r="J30" s="63" t="s">
        <v>177</v>
      </c>
      <c r="K30" s="67">
        <v>141.19999999999999</v>
      </c>
      <c r="L30" s="83">
        <v>126.6</v>
      </c>
      <c r="M30" s="67">
        <v>1269</v>
      </c>
      <c r="N30" s="68">
        <f t="shared" si="2"/>
        <v>0.3929236499068901</v>
      </c>
      <c r="O30" s="60"/>
      <c r="P30" s="69"/>
      <c r="Q30" s="99"/>
    </row>
    <row r="31" spans="1:17" ht="15" customHeight="1">
      <c r="A31" s="112">
        <v>19</v>
      </c>
      <c r="B31" s="113" t="s">
        <v>178</v>
      </c>
      <c r="C31" s="37" t="s">
        <v>179</v>
      </c>
      <c r="D31" s="114" t="s">
        <v>113</v>
      </c>
      <c r="E31" s="14">
        <v>11</v>
      </c>
      <c r="F31" s="115">
        <v>2</v>
      </c>
      <c r="G31" s="115">
        <v>5</v>
      </c>
      <c r="H31" s="116">
        <v>11.94</v>
      </c>
      <c r="I31" s="117">
        <v>417.5</v>
      </c>
      <c r="J31" s="37" t="s">
        <v>179</v>
      </c>
      <c r="K31" s="116">
        <v>137.1</v>
      </c>
      <c r="L31" s="117">
        <v>124.1</v>
      </c>
      <c r="M31" s="116">
        <v>1279</v>
      </c>
      <c r="N31" s="98">
        <f t="shared" si="2"/>
        <v>0.29724550898203589</v>
      </c>
      <c r="O31" s="118"/>
      <c r="P31" s="119"/>
      <c r="Q31" s="120"/>
    </row>
    <row r="32" spans="1:17" ht="15" customHeight="1">
      <c r="A32" s="106">
        <v>20</v>
      </c>
      <c r="B32" s="121" t="s">
        <v>178</v>
      </c>
      <c r="C32" s="101" t="s">
        <v>180</v>
      </c>
      <c r="D32" s="122" t="s">
        <v>113</v>
      </c>
      <c r="E32" s="123">
        <v>9</v>
      </c>
      <c r="F32" s="124">
        <v>7</v>
      </c>
      <c r="G32" s="124">
        <v>4</v>
      </c>
      <c r="H32" s="105">
        <v>11.5</v>
      </c>
      <c r="I32" s="103">
        <v>426.3</v>
      </c>
      <c r="J32" s="101" t="s">
        <v>180</v>
      </c>
      <c r="K32" s="103">
        <v>141</v>
      </c>
      <c r="L32" s="103">
        <v>131.4</v>
      </c>
      <c r="M32" s="104">
        <v>1320</v>
      </c>
      <c r="N32" s="105">
        <f t="shared" si="2"/>
        <v>0.30823363828289935</v>
      </c>
      <c r="O32" s="80"/>
      <c r="P32" s="81"/>
      <c r="Q32" s="125"/>
    </row>
    <row r="33" spans="1:17" ht="15" customHeight="1">
      <c r="A33" s="61">
        <v>21</v>
      </c>
      <c r="B33" s="62" t="s">
        <v>181</v>
      </c>
      <c r="C33" s="63" t="s">
        <v>182</v>
      </c>
      <c r="D33" s="64" t="s">
        <v>113</v>
      </c>
      <c r="E33" s="65">
        <v>10</v>
      </c>
      <c r="F33" s="66">
        <v>2</v>
      </c>
      <c r="G33" s="66">
        <v>5</v>
      </c>
      <c r="H33" s="67">
        <v>11.99</v>
      </c>
      <c r="I33" s="83">
        <v>421.7</v>
      </c>
      <c r="J33" s="63" t="s">
        <v>182</v>
      </c>
      <c r="K33" s="67">
        <v>139.69999999999999</v>
      </c>
      <c r="L33" s="83">
        <v>127.8</v>
      </c>
      <c r="M33" s="67">
        <v>1294</v>
      </c>
      <c r="N33" s="68">
        <f t="shared" si="2"/>
        <v>0.30305904671567463</v>
      </c>
      <c r="O33" s="60"/>
      <c r="P33" s="69"/>
      <c r="Q33" s="99"/>
    </row>
    <row r="34" spans="1:17" ht="15" customHeight="1">
      <c r="A34" s="134">
        <v>22</v>
      </c>
      <c r="B34" s="62" t="s">
        <v>190</v>
      </c>
      <c r="C34" s="136" t="s">
        <v>183</v>
      </c>
      <c r="D34" s="137" t="s">
        <v>113</v>
      </c>
      <c r="E34" s="65">
        <v>1</v>
      </c>
      <c r="F34" s="66">
        <v>2</v>
      </c>
      <c r="G34" s="66">
        <v>5</v>
      </c>
      <c r="H34" s="67">
        <v>11.91</v>
      </c>
      <c r="I34" s="83">
        <v>422.2</v>
      </c>
      <c r="J34" s="63" t="s">
        <v>183</v>
      </c>
      <c r="K34" s="67">
        <v>144.80000000000001</v>
      </c>
      <c r="L34" s="83">
        <v>129.4</v>
      </c>
      <c r="M34" s="67">
        <v>1268</v>
      </c>
      <c r="N34" s="68">
        <f t="shared" ref="N34:N52" si="3">L34/I34</f>
        <v>0.30648981525343444</v>
      </c>
      <c r="O34" s="60"/>
      <c r="P34" s="69"/>
      <c r="Q34" s="99"/>
    </row>
    <row r="35" spans="1:17" ht="15" customHeight="1">
      <c r="A35" s="61">
        <v>23</v>
      </c>
      <c r="B35" s="62" t="s">
        <v>192</v>
      </c>
      <c r="C35" s="63" t="s">
        <v>193</v>
      </c>
      <c r="D35" s="64" t="s">
        <v>13</v>
      </c>
      <c r="E35" s="65">
        <v>6</v>
      </c>
      <c r="F35" s="66">
        <v>9</v>
      </c>
      <c r="G35" s="66" t="s">
        <v>100</v>
      </c>
      <c r="H35" s="67"/>
      <c r="I35" s="83">
        <v>378.5</v>
      </c>
      <c r="J35" s="63" t="s">
        <v>193</v>
      </c>
      <c r="K35" s="67">
        <v>141.19999999999999</v>
      </c>
      <c r="L35" s="83">
        <v>139</v>
      </c>
      <c r="M35" s="67"/>
      <c r="N35" s="68">
        <f t="shared" si="3"/>
        <v>0.36723910171730517</v>
      </c>
      <c r="O35" s="60"/>
      <c r="P35" s="69"/>
      <c r="Q35" s="99"/>
    </row>
    <row r="36" spans="1:17" ht="15" customHeight="1">
      <c r="A36" s="61">
        <v>24</v>
      </c>
      <c r="B36" s="62" t="s">
        <v>194</v>
      </c>
      <c r="C36" s="63" t="s">
        <v>195</v>
      </c>
      <c r="D36" s="64" t="s">
        <v>113</v>
      </c>
      <c r="E36" s="65">
        <v>1</v>
      </c>
      <c r="F36" s="66">
        <v>11</v>
      </c>
      <c r="G36" s="66">
        <v>5</v>
      </c>
      <c r="H36" s="67">
        <v>11.81</v>
      </c>
      <c r="I36" s="83">
        <v>437.1</v>
      </c>
      <c r="J36" s="63" t="s">
        <v>195</v>
      </c>
      <c r="K36" s="67">
        <v>140.9</v>
      </c>
      <c r="L36" s="83">
        <v>136.4</v>
      </c>
      <c r="M36" s="67"/>
      <c r="N36" s="68">
        <f t="shared" si="3"/>
        <v>0.31205673758865249</v>
      </c>
      <c r="O36" s="60"/>
      <c r="P36" s="69"/>
      <c r="Q36" s="99"/>
    </row>
    <row r="37" spans="1:17" ht="15" customHeight="1">
      <c r="A37" s="112">
        <v>25</v>
      </c>
      <c r="B37" s="113" t="s">
        <v>196</v>
      </c>
      <c r="C37" s="37" t="s">
        <v>197</v>
      </c>
      <c r="D37" s="114" t="s">
        <v>13</v>
      </c>
      <c r="E37" s="14">
        <v>11</v>
      </c>
      <c r="F37" s="115">
        <v>13</v>
      </c>
      <c r="G37" s="115" t="s">
        <v>100</v>
      </c>
      <c r="H37" s="116"/>
      <c r="I37" s="117">
        <v>384.8</v>
      </c>
      <c r="J37" s="37" t="s">
        <v>197</v>
      </c>
      <c r="K37" s="116">
        <v>142.69999999999999</v>
      </c>
      <c r="L37" s="117">
        <v>137.6</v>
      </c>
      <c r="M37" s="116"/>
      <c r="N37" s="98">
        <f t="shared" si="3"/>
        <v>0.35758835758835755</v>
      </c>
      <c r="O37" s="118"/>
      <c r="P37" s="119"/>
      <c r="Q37" s="120"/>
    </row>
    <row r="38" spans="1:17" ht="15" customHeight="1">
      <c r="A38" s="112">
        <v>26</v>
      </c>
      <c r="B38" s="113" t="s">
        <v>196</v>
      </c>
      <c r="C38" s="37" t="s">
        <v>198</v>
      </c>
      <c r="D38" s="114" t="s">
        <v>13</v>
      </c>
      <c r="E38" s="14">
        <v>10</v>
      </c>
      <c r="F38" s="115">
        <v>2</v>
      </c>
      <c r="G38" s="115" t="s">
        <v>100</v>
      </c>
      <c r="H38" s="116"/>
      <c r="I38" s="117">
        <v>375.2</v>
      </c>
      <c r="J38" s="37" t="s">
        <v>198</v>
      </c>
      <c r="K38" s="116">
        <v>140.1</v>
      </c>
      <c r="L38" s="117">
        <v>135.9</v>
      </c>
      <c r="M38" s="116"/>
      <c r="N38" s="98">
        <f t="shared" si="3"/>
        <v>0.36220682302771856</v>
      </c>
      <c r="O38" s="118"/>
      <c r="P38" s="119"/>
      <c r="Q38" s="120"/>
    </row>
    <row r="39" spans="1:17" ht="15" customHeight="1">
      <c r="A39" s="106">
        <v>27</v>
      </c>
      <c r="B39" s="121" t="s">
        <v>196</v>
      </c>
      <c r="C39" s="101" t="s">
        <v>199</v>
      </c>
      <c r="D39" s="122" t="s">
        <v>13</v>
      </c>
      <c r="E39" s="123">
        <v>7</v>
      </c>
      <c r="F39" s="124">
        <v>1</v>
      </c>
      <c r="G39" s="124" t="s">
        <v>100</v>
      </c>
      <c r="H39" s="104"/>
      <c r="I39" s="103">
        <v>373.9</v>
      </c>
      <c r="J39" s="101" t="s">
        <v>200</v>
      </c>
      <c r="K39" s="104">
        <v>137.19999999999999</v>
      </c>
      <c r="L39" s="103">
        <v>132.1</v>
      </c>
      <c r="M39" s="104"/>
      <c r="N39" s="105">
        <f t="shared" si="3"/>
        <v>0.35330302219844878</v>
      </c>
      <c r="O39" s="80"/>
      <c r="P39" s="81"/>
      <c r="Q39" s="125"/>
    </row>
    <row r="40" spans="1:17" ht="15" customHeight="1">
      <c r="A40" s="61">
        <v>28</v>
      </c>
      <c r="B40" s="62" t="s">
        <v>201</v>
      </c>
      <c r="C40" s="63" t="s">
        <v>202</v>
      </c>
      <c r="D40" s="64" t="s">
        <v>34</v>
      </c>
      <c r="E40" s="65">
        <v>6</v>
      </c>
      <c r="F40" s="66">
        <v>11</v>
      </c>
      <c r="G40" s="66">
        <v>9</v>
      </c>
      <c r="H40" s="67">
        <v>11.56</v>
      </c>
      <c r="I40" s="83">
        <v>539.5</v>
      </c>
      <c r="J40" s="63" t="s">
        <v>202</v>
      </c>
      <c r="K40" s="83">
        <v>136</v>
      </c>
      <c r="L40" s="83">
        <v>132.44</v>
      </c>
      <c r="M40" s="67"/>
      <c r="N40" s="68">
        <f t="shared" si="3"/>
        <v>0.24548656163113994</v>
      </c>
      <c r="O40" s="60" t="s">
        <v>203</v>
      </c>
      <c r="P40" s="69"/>
      <c r="Q40" s="99"/>
    </row>
    <row r="41" spans="1:17" ht="15" customHeight="1">
      <c r="A41" s="61">
        <v>29</v>
      </c>
      <c r="B41" s="62" t="s">
        <v>207</v>
      </c>
      <c r="C41" s="63" t="s">
        <v>208</v>
      </c>
      <c r="D41" s="64" t="s">
        <v>13</v>
      </c>
      <c r="E41" s="65">
        <v>11</v>
      </c>
      <c r="F41" s="66">
        <v>14</v>
      </c>
      <c r="G41" s="66" t="s">
        <v>100</v>
      </c>
      <c r="H41" s="67"/>
      <c r="I41" s="83">
        <v>375</v>
      </c>
      <c r="J41" s="63" t="s">
        <v>208</v>
      </c>
      <c r="K41" s="67">
        <v>129.80000000000001</v>
      </c>
      <c r="L41" s="83">
        <v>128.1</v>
      </c>
      <c r="M41" s="67"/>
      <c r="N41" s="68">
        <f t="shared" si="3"/>
        <v>0.34159999999999996</v>
      </c>
      <c r="O41" s="60"/>
      <c r="P41" s="69"/>
      <c r="Q41" s="99"/>
    </row>
    <row r="42" spans="1:17" ht="15" customHeight="1">
      <c r="A42" s="158">
        <v>30</v>
      </c>
      <c r="B42" s="159" t="s">
        <v>209</v>
      </c>
      <c r="C42" s="39" t="s">
        <v>210</v>
      </c>
      <c r="D42" s="160" t="s">
        <v>13</v>
      </c>
      <c r="E42" s="23">
        <v>1</v>
      </c>
      <c r="F42" s="161">
        <v>2</v>
      </c>
      <c r="G42" s="161">
        <v>9</v>
      </c>
      <c r="H42" s="162">
        <v>11.51</v>
      </c>
      <c r="I42" s="163">
        <v>529.4</v>
      </c>
      <c r="J42" s="39" t="s">
        <v>210</v>
      </c>
      <c r="K42" s="162">
        <v>134.69999999999999</v>
      </c>
      <c r="L42" s="163">
        <v>131</v>
      </c>
      <c r="M42" s="162"/>
      <c r="N42" s="164">
        <f t="shared" si="3"/>
        <v>0.24744994333207407</v>
      </c>
      <c r="O42" s="165" t="s">
        <v>203</v>
      </c>
      <c r="P42" s="166"/>
      <c r="Q42" s="167"/>
    </row>
    <row r="43" spans="1:17" ht="15" customHeight="1">
      <c r="A43" s="71">
        <v>31</v>
      </c>
      <c r="B43" s="72" t="s">
        <v>209</v>
      </c>
      <c r="C43" s="73" t="s">
        <v>213</v>
      </c>
      <c r="D43" s="74" t="s">
        <v>13</v>
      </c>
      <c r="E43" s="75">
        <v>7</v>
      </c>
      <c r="F43" s="76">
        <v>1</v>
      </c>
      <c r="G43" s="76">
        <v>9</v>
      </c>
      <c r="H43" s="77">
        <v>11.51</v>
      </c>
      <c r="I43" s="78">
        <v>531.5</v>
      </c>
      <c r="J43" s="73" t="s">
        <v>213</v>
      </c>
      <c r="K43" s="77">
        <v>133.1</v>
      </c>
      <c r="L43" s="78">
        <v>131</v>
      </c>
      <c r="M43" s="77"/>
      <c r="N43" s="79">
        <f t="shared" si="3"/>
        <v>0.24647224835371589</v>
      </c>
      <c r="O43" s="168" t="s">
        <v>203</v>
      </c>
      <c r="P43" s="88"/>
      <c r="Q43" s="169"/>
    </row>
    <row r="44" spans="1:17" ht="15" customHeight="1">
      <c r="A44" s="178">
        <v>32</v>
      </c>
      <c r="B44" s="179" t="s">
        <v>214</v>
      </c>
      <c r="C44" s="170" t="s">
        <v>215</v>
      </c>
      <c r="D44" s="180" t="s">
        <v>13</v>
      </c>
      <c r="E44" s="181">
        <v>1</v>
      </c>
      <c r="F44" s="182">
        <v>1</v>
      </c>
      <c r="G44" s="182">
        <v>9</v>
      </c>
      <c r="H44" s="171">
        <v>11.51</v>
      </c>
      <c r="I44" s="172">
        <v>530.70000000000005</v>
      </c>
      <c r="J44" s="170" t="s">
        <v>215</v>
      </c>
      <c r="K44" s="171">
        <v>132.19999999999999</v>
      </c>
      <c r="L44" s="172">
        <v>131</v>
      </c>
      <c r="M44" s="171"/>
      <c r="N44" s="173">
        <f t="shared" si="3"/>
        <v>0.24684379121914451</v>
      </c>
      <c r="O44" s="183" t="s">
        <v>203</v>
      </c>
      <c r="P44" s="175"/>
      <c r="Q44" s="184"/>
    </row>
    <row r="45" spans="1:17" ht="15" customHeight="1">
      <c r="A45" s="71">
        <v>33</v>
      </c>
      <c r="B45" s="72" t="s">
        <v>214</v>
      </c>
      <c r="C45" s="73" t="s">
        <v>217</v>
      </c>
      <c r="D45" s="74" t="s">
        <v>13</v>
      </c>
      <c r="E45" s="75">
        <v>7</v>
      </c>
      <c r="F45" s="76">
        <v>2</v>
      </c>
      <c r="G45" s="76">
        <v>9</v>
      </c>
      <c r="H45" s="77">
        <v>11.51</v>
      </c>
      <c r="I45" s="78">
        <v>530</v>
      </c>
      <c r="J45" s="73" t="s">
        <v>217</v>
      </c>
      <c r="K45" s="77">
        <v>129.69999999999999</v>
      </c>
      <c r="L45" s="78">
        <v>131</v>
      </c>
      <c r="M45" s="77"/>
      <c r="N45" s="79">
        <f t="shared" si="3"/>
        <v>0.24716981132075472</v>
      </c>
      <c r="O45" s="168" t="s">
        <v>203</v>
      </c>
      <c r="P45" s="88"/>
      <c r="Q45" s="169"/>
    </row>
    <row r="46" spans="1:17" ht="15" customHeight="1">
      <c r="A46" s="106">
        <v>34</v>
      </c>
      <c r="B46" s="121" t="s">
        <v>222</v>
      </c>
      <c r="C46" s="101" t="s">
        <v>223</v>
      </c>
      <c r="D46" s="122" t="s">
        <v>97</v>
      </c>
      <c r="E46" s="123">
        <v>10</v>
      </c>
      <c r="F46" s="124" t="s">
        <v>100</v>
      </c>
      <c r="G46" s="124" t="s">
        <v>100</v>
      </c>
      <c r="H46" s="104"/>
      <c r="I46" s="103">
        <v>324.5</v>
      </c>
      <c r="J46" s="101" t="s">
        <v>223</v>
      </c>
      <c r="K46" s="104">
        <v>132.19999999999999</v>
      </c>
      <c r="L46" s="103">
        <v>129</v>
      </c>
      <c r="M46" s="104"/>
      <c r="N46" s="105">
        <f t="shared" si="3"/>
        <v>0.39753466872110937</v>
      </c>
      <c r="O46" s="80"/>
      <c r="P46" s="81"/>
      <c r="Q46" s="125"/>
    </row>
    <row r="47" spans="1:17" ht="15" customHeight="1">
      <c r="A47" s="106">
        <v>35</v>
      </c>
      <c r="B47" s="121" t="s">
        <v>224</v>
      </c>
      <c r="C47" s="101" t="s">
        <v>225</v>
      </c>
      <c r="D47" s="122" t="s">
        <v>113</v>
      </c>
      <c r="E47" s="123">
        <v>10</v>
      </c>
      <c r="F47" s="124">
        <v>14</v>
      </c>
      <c r="G47" s="124">
        <v>5</v>
      </c>
      <c r="H47" s="104">
        <v>11.96</v>
      </c>
      <c r="I47" s="103">
        <v>435.1</v>
      </c>
      <c r="J47" s="101" t="s">
        <v>225</v>
      </c>
      <c r="K47" s="104">
        <v>141.30000000000001</v>
      </c>
      <c r="L47" s="103">
        <v>135</v>
      </c>
      <c r="M47" s="104"/>
      <c r="N47" s="105">
        <f t="shared" si="3"/>
        <v>0.31027350034474832</v>
      </c>
      <c r="O47" s="80"/>
      <c r="P47" s="81"/>
      <c r="Q47" s="125"/>
    </row>
    <row r="48" spans="1:17" ht="15" customHeight="1">
      <c r="A48" s="106">
        <v>36</v>
      </c>
      <c r="B48" s="121" t="s">
        <v>227</v>
      </c>
      <c r="C48" s="101" t="s">
        <v>228</v>
      </c>
      <c r="D48" s="122" t="s">
        <v>113</v>
      </c>
      <c r="E48" s="123">
        <v>4</v>
      </c>
      <c r="F48" s="124">
        <v>14</v>
      </c>
      <c r="G48" s="124">
        <v>14</v>
      </c>
      <c r="H48" s="104">
        <v>11.75</v>
      </c>
      <c r="I48" s="103">
        <v>433</v>
      </c>
      <c r="J48" s="101" t="s">
        <v>228</v>
      </c>
      <c r="K48" s="104">
        <v>137.4</v>
      </c>
      <c r="L48" s="103">
        <v>135</v>
      </c>
      <c r="M48" s="104"/>
      <c r="N48" s="105">
        <f t="shared" si="3"/>
        <v>0.31177829099307158</v>
      </c>
      <c r="O48" s="80"/>
      <c r="P48" s="81"/>
      <c r="Q48" s="125"/>
    </row>
    <row r="49" spans="1:17" ht="15" customHeight="1">
      <c r="A49" s="106">
        <v>37</v>
      </c>
      <c r="B49" s="121" t="s">
        <v>229</v>
      </c>
      <c r="C49" s="101" t="s">
        <v>230</v>
      </c>
      <c r="D49" s="122" t="s">
        <v>113</v>
      </c>
      <c r="E49" s="123">
        <v>14</v>
      </c>
      <c r="F49" s="124">
        <v>14</v>
      </c>
      <c r="G49" s="124">
        <v>7</v>
      </c>
      <c r="H49" s="104">
        <v>11.62</v>
      </c>
      <c r="I49" s="103">
        <v>431.5</v>
      </c>
      <c r="J49" s="101" t="s">
        <v>230</v>
      </c>
      <c r="K49" s="104">
        <v>136.30000000000001</v>
      </c>
      <c r="L49" s="103">
        <v>135</v>
      </c>
      <c r="M49" s="104"/>
      <c r="N49" s="105">
        <f t="shared" si="3"/>
        <v>0.31286210892236382</v>
      </c>
      <c r="O49" s="80"/>
      <c r="P49" s="81"/>
      <c r="Q49" s="125"/>
    </row>
    <row r="50" spans="1:17" ht="15" customHeight="1">
      <c r="A50" s="106">
        <v>38</v>
      </c>
      <c r="B50" s="121" t="s">
        <v>231</v>
      </c>
      <c r="C50" s="101" t="s">
        <v>232</v>
      </c>
      <c r="D50" s="122" t="s">
        <v>13</v>
      </c>
      <c r="E50" s="123">
        <v>4</v>
      </c>
      <c r="F50" s="124">
        <v>15</v>
      </c>
      <c r="G50" s="124">
        <v>13</v>
      </c>
      <c r="H50" s="104">
        <v>11.51</v>
      </c>
      <c r="I50" s="103">
        <v>537.70000000000005</v>
      </c>
      <c r="J50" s="101" t="s">
        <v>232</v>
      </c>
      <c r="K50" s="104">
        <v>131.5</v>
      </c>
      <c r="L50" s="103">
        <v>135</v>
      </c>
      <c r="M50" s="104"/>
      <c r="N50" s="105">
        <f t="shared" si="3"/>
        <v>0.2510693695369165</v>
      </c>
      <c r="O50" s="80"/>
      <c r="P50" s="81"/>
      <c r="Q50" s="125"/>
    </row>
    <row r="51" spans="1:17" ht="15" customHeight="1">
      <c r="A51" s="106">
        <v>39</v>
      </c>
      <c r="B51" s="121" t="s">
        <v>233</v>
      </c>
      <c r="C51" s="101" t="s">
        <v>234</v>
      </c>
      <c r="D51" s="122" t="s">
        <v>113</v>
      </c>
      <c r="E51" s="123">
        <v>14</v>
      </c>
      <c r="F51" s="124">
        <v>14</v>
      </c>
      <c r="G51" s="124">
        <v>16</v>
      </c>
      <c r="H51" s="104">
        <v>11.71</v>
      </c>
      <c r="I51" s="103">
        <v>433.1</v>
      </c>
      <c r="J51" s="101" t="s">
        <v>234</v>
      </c>
      <c r="K51" s="104"/>
      <c r="L51" s="103">
        <v>134.9</v>
      </c>
      <c r="M51" s="104"/>
      <c r="N51" s="105">
        <f t="shared" si="3"/>
        <v>0.31147540983606559</v>
      </c>
      <c r="O51" s="80"/>
      <c r="P51" s="81"/>
      <c r="Q51" s="125"/>
    </row>
    <row r="52" spans="1:17" ht="15" customHeight="1">
      <c r="A52" s="106">
        <v>40</v>
      </c>
      <c r="B52" s="121" t="s">
        <v>235</v>
      </c>
      <c r="C52" s="101" t="s">
        <v>236</v>
      </c>
      <c r="D52" s="122" t="s">
        <v>13</v>
      </c>
      <c r="E52" s="123">
        <v>4</v>
      </c>
      <c r="F52" s="124">
        <v>15</v>
      </c>
      <c r="G52" s="124">
        <v>13</v>
      </c>
      <c r="H52" s="104">
        <v>11.47</v>
      </c>
      <c r="I52" s="103">
        <v>537.5</v>
      </c>
      <c r="J52" s="101" t="s">
        <v>236</v>
      </c>
      <c r="K52" s="104">
        <v>135.5</v>
      </c>
      <c r="L52" s="103">
        <v>135</v>
      </c>
      <c r="M52" s="104"/>
      <c r="N52" s="105">
        <f t="shared" si="3"/>
        <v>0.25116279069767444</v>
      </c>
      <c r="O52" s="80"/>
      <c r="P52" s="81"/>
      <c r="Q52" s="125"/>
    </row>
    <row r="53" spans="1:17" ht="15" customHeight="1">
      <c r="A53" s="106">
        <v>41</v>
      </c>
      <c r="B53" s="121" t="s">
        <v>237</v>
      </c>
      <c r="C53" s="101" t="s">
        <v>238</v>
      </c>
      <c r="D53" s="122" t="s">
        <v>13</v>
      </c>
      <c r="E53" s="123">
        <v>4</v>
      </c>
      <c r="F53" s="124">
        <v>15</v>
      </c>
      <c r="G53" s="124">
        <v>13</v>
      </c>
      <c r="H53" s="104">
        <v>11.48</v>
      </c>
      <c r="I53" s="103"/>
      <c r="J53" s="101" t="s">
        <v>238</v>
      </c>
      <c r="K53" s="104"/>
      <c r="L53" s="103"/>
      <c r="M53" s="104"/>
      <c r="N53" s="105"/>
      <c r="O53" s="80"/>
      <c r="P53" s="81"/>
      <c r="Q53" s="125"/>
    </row>
    <row r="54" spans="1:17" ht="15" customHeight="1">
      <c r="A54" s="57" t="s">
        <v>39</v>
      </c>
      <c r="B54" s="57" t="s">
        <v>40</v>
      </c>
      <c r="C54" s="57" t="s">
        <v>41</v>
      </c>
      <c r="D54" s="57" t="s">
        <v>33</v>
      </c>
      <c r="E54" s="57" t="s">
        <v>36</v>
      </c>
      <c r="F54" s="57" t="s">
        <v>37</v>
      </c>
      <c r="G54" s="57" t="s">
        <v>38</v>
      </c>
      <c r="H54" s="57" t="s">
        <v>75</v>
      </c>
      <c r="I54" s="58" t="s">
        <v>0</v>
      </c>
      <c r="J54" s="57" t="s">
        <v>41</v>
      </c>
      <c r="K54" s="58" t="s">
        <v>42</v>
      </c>
      <c r="L54" s="58" t="s">
        <v>2</v>
      </c>
      <c r="M54" s="58" t="s">
        <v>80</v>
      </c>
      <c r="N54" s="58" t="s">
        <v>109</v>
      </c>
      <c r="O54" s="59" t="s">
        <v>112</v>
      </c>
      <c r="P54" s="57"/>
      <c r="Q54" s="60"/>
    </row>
    <row r="55" spans="1:17" ht="15" customHeight="1">
      <c r="A55" s="106"/>
      <c r="B55" s="121"/>
      <c r="C55" s="101"/>
      <c r="D55" s="122"/>
      <c r="E55" s="123"/>
      <c r="F55" s="124"/>
      <c r="G55" s="124"/>
      <c r="H55" s="104"/>
      <c r="I55" s="103"/>
      <c r="J55" s="101"/>
      <c r="K55" s="104"/>
      <c r="L55" s="103"/>
      <c r="M55" s="104"/>
      <c r="N55" s="105"/>
      <c r="O55" s="80"/>
      <c r="P55" s="81"/>
      <c r="Q55" s="125"/>
    </row>
    <row r="56" spans="1:17" ht="15" customHeight="1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60"/>
      <c r="P56" s="69"/>
      <c r="Q56" s="99"/>
    </row>
    <row r="57" spans="1:17" ht="4.5" customHeight="1">
      <c r="A57" s="29"/>
      <c r="B57" s="30"/>
      <c r="C57" s="31"/>
      <c r="D57" s="31"/>
      <c r="E57" s="19"/>
      <c r="F57" s="19"/>
      <c r="G57" s="19"/>
      <c r="H57" s="16"/>
      <c r="I57" s="16"/>
      <c r="J57" s="16"/>
      <c r="K57" s="16"/>
      <c r="L57" s="16"/>
      <c r="M57" s="19"/>
      <c r="N57" s="19"/>
      <c r="O57" s="19"/>
      <c r="P57" s="19"/>
      <c r="Q57" s="19"/>
    </row>
    <row r="58" spans="1:17" ht="15" customHeight="1">
      <c r="A58" s="7" t="s">
        <v>151</v>
      </c>
      <c r="B58" s="32"/>
      <c r="C58" s="17"/>
      <c r="D58" s="17"/>
      <c r="E58" s="19"/>
      <c r="F58" s="19"/>
      <c r="G58" s="19"/>
      <c r="H58" s="98">
        <f>MIN(H13:H56)</f>
        <v>11.47</v>
      </c>
      <c r="I58" s="117">
        <f>MIN(I13:I56)</f>
        <v>322.2</v>
      </c>
      <c r="J58" s="7" t="s">
        <v>151</v>
      </c>
      <c r="K58" s="28">
        <f>MIN(K13:K56)</f>
        <v>129.69999999999999</v>
      </c>
      <c r="L58" s="28">
        <f t="shared" ref="L58:N58" si="4">MIN(L13:L56)</f>
        <v>121.47</v>
      </c>
      <c r="M58" s="33">
        <f t="shared" si="4"/>
        <v>1204</v>
      </c>
      <c r="N58" s="17">
        <f t="shared" si="4"/>
        <v>0.24548656163113994</v>
      </c>
      <c r="O58" s="19"/>
      <c r="P58" s="19"/>
      <c r="Q58" s="19"/>
    </row>
    <row r="59" spans="1:17" ht="4.5" customHeight="1">
      <c r="A59" s="7"/>
      <c r="B59" s="34"/>
      <c r="C59" s="35"/>
      <c r="D59" s="35"/>
      <c r="E59" s="19"/>
      <c r="F59" s="19"/>
      <c r="G59" s="19"/>
      <c r="H59" s="17"/>
      <c r="I59" s="28"/>
      <c r="J59" s="7"/>
      <c r="K59" s="28"/>
      <c r="L59" s="28"/>
      <c r="M59" s="33"/>
      <c r="N59" s="17"/>
      <c r="O59" s="19"/>
      <c r="P59" s="19"/>
      <c r="Q59" s="19"/>
    </row>
    <row r="60" spans="1:17" ht="15" customHeight="1">
      <c r="A60" s="127" t="s">
        <v>153</v>
      </c>
      <c r="B60" s="128"/>
      <c r="C60" s="129"/>
      <c r="D60" s="129"/>
      <c r="E60" s="70"/>
      <c r="F60" s="70"/>
      <c r="G60" s="70"/>
      <c r="H60" s="129">
        <f>AVERAGE(H13:H56)</f>
        <v>11.731290322580644</v>
      </c>
      <c r="I60" s="130">
        <f>AVERAGE(I13:I56)</f>
        <v>428.78450000000004</v>
      </c>
      <c r="J60" s="127" t="s">
        <v>153</v>
      </c>
      <c r="K60" s="130">
        <f>AVERAGE(K13:K56)</f>
        <v>140.86410256410252</v>
      </c>
      <c r="L60" s="130">
        <f t="shared" ref="L60:N60" si="5">AVERAGE(L13:L56)</f>
        <v>133.03975</v>
      </c>
      <c r="M60" s="131">
        <f t="shared" si="5"/>
        <v>1300.2272727272727</v>
      </c>
      <c r="N60" s="129">
        <f t="shared" si="5"/>
        <v>0.31634603160284258</v>
      </c>
      <c r="O60" s="70"/>
      <c r="P60" s="70"/>
      <c r="Q60" s="70"/>
    </row>
    <row r="61" spans="1:17" ht="4.5" customHeight="1">
      <c r="A61" s="7"/>
      <c r="B61" s="32"/>
      <c r="C61" s="17"/>
      <c r="D61" s="17"/>
      <c r="E61" s="19"/>
      <c r="F61" s="19"/>
      <c r="G61" s="19"/>
      <c r="H61" s="17"/>
      <c r="I61" s="28"/>
      <c r="J61" s="7"/>
      <c r="K61" s="28"/>
      <c r="L61" s="28"/>
      <c r="M61" s="33"/>
      <c r="N61" s="17"/>
      <c r="O61" s="19"/>
      <c r="P61" s="19"/>
      <c r="Q61" s="19"/>
    </row>
    <row r="62" spans="1:17" ht="15" customHeight="1">
      <c r="A62" s="7" t="s">
        <v>152</v>
      </c>
      <c r="B62" s="32"/>
      <c r="C62" s="17"/>
      <c r="D62" s="17"/>
      <c r="E62" s="19"/>
      <c r="F62" s="19"/>
      <c r="G62" s="19"/>
      <c r="H62" s="17">
        <f>MAX(H13:H56)</f>
        <v>12.56</v>
      </c>
      <c r="I62" s="28">
        <f>MAX(I13:I56)</f>
        <v>539.5</v>
      </c>
      <c r="J62" s="7" t="s">
        <v>152</v>
      </c>
      <c r="K62" s="28">
        <f>MAX(K13:K56)</f>
        <v>155.30000000000001</v>
      </c>
      <c r="L62" s="28">
        <f t="shared" ref="L62:N62" si="6">MAX(L13:L56)</f>
        <v>155.6</v>
      </c>
      <c r="M62" s="33">
        <f t="shared" si="6"/>
        <v>1488</v>
      </c>
      <c r="N62" s="17">
        <f t="shared" si="6"/>
        <v>0.44009150700600519</v>
      </c>
      <c r="O62" s="19"/>
      <c r="P62" s="19"/>
      <c r="Q62" s="19"/>
    </row>
    <row r="63" spans="1:17" ht="15" customHeight="1">
      <c r="A63" s="7"/>
      <c r="B63" s="32"/>
      <c r="C63" s="17"/>
      <c r="D63" s="17"/>
      <c r="E63" s="19"/>
      <c r="F63" s="19"/>
      <c r="G63" s="19"/>
      <c r="H63" s="17"/>
      <c r="I63" s="28"/>
      <c r="J63" s="7"/>
      <c r="K63" s="28"/>
      <c r="L63" s="28"/>
      <c r="M63" s="33"/>
      <c r="N63" s="17"/>
      <c r="O63" s="19"/>
      <c r="P63" s="19"/>
      <c r="Q63" s="19"/>
    </row>
    <row r="64" spans="1:17" ht="15" customHeight="1">
      <c r="A64" s="7"/>
      <c r="B64" s="32"/>
      <c r="C64" s="17"/>
      <c r="D64" s="17"/>
      <c r="E64" s="19"/>
      <c r="F64" s="19"/>
      <c r="G64" s="19"/>
      <c r="H64" s="17"/>
      <c r="I64" s="28"/>
      <c r="J64" s="7"/>
      <c r="K64" s="28"/>
      <c r="L64" s="28"/>
      <c r="M64" s="33"/>
      <c r="N64" s="17"/>
      <c r="O64" s="19"/>
      <c r="P64" s="19"/>
      <c r="Q64" s="19"/>
    </row>
    <row r="65" spans="1:17" ht="24" customHeight="1">
      <c r="A65" s="9" t="s">
        <v>141</v>
      </c>
      <c r="B65" s="32"/>
      <c r="C65" s="17"/>
      <c r="D65" s="17"/>
      <c r="E65" s="19"/>
      <c r="F65" s="19"/>
      <c r="G65" s="19"/>
      <c r="H65" s="17"/>
      <c r="I65" s="16"/>
      <c r="J65" s="9" t="s">
        <v>141</v>
      </c>
      <c r="K65" s="28"/>
      <c r="L65" s="28"/>
      <c r="M65" s="19"/>
      <c r="N65" s="19"/>
      <c r="O65" s="19"/>
      <c r="P65" s="19"/>
      <c r="Q65" s="19"/>
    </row>
    <row r="66" spans="1:17" ht="15" customHeight="1">
      <c r="A66" s="36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</row>
    <row r="67" spans="1:17" s="2" customFormat="1" ht="15" customHeight="1">
      <c r="A67" s="57" t="s">
        <v>41</v>
      </c>
      <c r="B67" s="58" t="s">
        <v>3</v>
      </c>
      <c r="C67" s="58" t="s">
        <v>9</v>
      </c>
      <c r="D67" s="58" t="s">
        <v>142</v>
      </c>
      <c r="E67" s="58" t="s">
        <v>4</v>
      </c>
      <c r="F67" s="58" t="s">
        <v>7</v>
      </c>
      <c r="G67" s="58" t="s">
        <v>8</v>
      </c>
      <c r="H67" s="58" t="s">
        <v>6</v>
      </c>
      <c r="I67" s="58" t="s">
        <v>5</v>
      </c>
      <c r="J67" s="57" t="s">
        <v>41</v>
      </c>
      <c r="K67" s="58" t="s">
        <v>1</v>
      </c>
      <c r="L67" s="58" t="s">
        <v>10</v>
      </c>
      <c r="M67" s="58" t="s">
        <v>79</v>
      </c>
      <c r="N67" s="57" t="s">
        <v>43</v>
      </c>
      <c r="O67" s="58" t="s">
        <v>149</v>
      </c>
      <c r="P67" s="58" t="s">
        <v>150</v>
      </c>
      <c r="Q67" s="57" t="s">
        <v>120</v>
      </c>
    </row>
    <row r="68" spans="1:17" ht="15" customHeight="1">
      <c r="A68" s="63" t="s">
        <v>92</v>
      </c>
      <c r="B68" s="147"/>
      <c r="C68" s="69"/>
      <c r="D68" s="85"/>
      <c r="E68" s="84"/>
      <c r="F68" s="147"/>
      <c r="G68" s="147"/>
      <c r="H68" s="84"/>
      <c r="I68" s="147"/>
      <c r="J68" s="63" t="s">
        <v>92</v>
      </c>
      <c r="K68" s="67">
        <v>304.5</v>
      </c>
      <c r="L68" s="67">
        <v>5.2</v>
      </c>
      <c r="M68" s="67">
        <v>11.68</v>
      </c>
      <c r="N68" s="61" t="s">
        <v>44</v>
      </c>
      <c r="O68" s="85">
        <v>1.9</v>
      </c>
      <c r="P68" s="86">
        <v>1.85</v>
      </c>
      <c r="Q68" s="69" t="s">
        <v>122</v>
      </c>
    </row>
    <row r="69" spans="1:17" ht="15" customHeight="1">
      <c r="A69" s="37" t="s">
        <v>93</v>
      </c>
      <c r="B69" s="31">
        <v>54.89</v>
      </c>
      <c r="C69" s="18" t="s">
        <v>119</v>
      </c>
      <c r="D69" s="3">
        <v>0.55000000000000004</v>
      </c>
      <c r="E69" s="38">
        <v>42.8</v>
      </c>
      <c r="F69" s="31">
        <v>99.8</v>
      </c>
      <c r="G69" s="31">
        <v>537.86</v>
      </c>
      <c r="H69" s="38">
        <v>420</v>
      </c>
      <c r="I69" s="31">
        <v>23.76</v>
      </c>
      <c r="J69" s="37" t="s">
        <v>93</v>
      </c>
      <c r="K69" s="16">
        <v>302.10000000000002</v>
      </c>
      <c r="L69" s="16">
        <v>4.9000000000000004</v>
      </c>
      <c r="M69" s="16">
        <v>12.14</v>
      </c>
      <c r="N69" s="11" t="s">
        <v>44</v>
      </c>
      <c r="O69" s="3"/>
      <c r="P69" s="3">
        <v>1.2</v>
      </c>
      <c r="Q69" s="18" t="s">
        <v>122</v>
      </c>
    </row>
    <row r="70" spans="1:17" ht="15" customHeight="1">
      <c r="A70" s="73" t="s">
        <v>94</v>
      </c>
      <c r="B70" s="148">
        <v>110.61</v>
      </c>
      <c r="C70" s="88" t="s">
        <v>124</v>
      </c>
      <c r="D70" s="89">
        <v>1.4750000000000001</v>
      </c>
      <c r="E70" s="87">
        <v>83.8</v>
      </c>
      <c r="F70" s="148">
        <v>74.989999999999995</v>
      </c>
      <c r="G70" s="148">
        <v>158.36000000000001</v>
      </c>
      <c r="H70" s="87">
        <v>821.8</v>
      </c>
      <c r="I70" s="148">
        <v>91.25</v>
      </c>
      <c r="J70" s="73" t="s">
        <v>94</v>
      </c>
      <c r="K70" s="78">
        <v>301</v>
      </c>
      <c r="L70" s="77">
        <v>4.8</v>
      </c>
      <c r="M70" s="77">
        <v>12.36</v>
      </c>
      <c r="N70" s="71" t="s">
        <v>44</v>
      </c>
      <c r="O70" s="89">
        <v>1.7</v>
      </c>
      <c r="P70" s="89">
        <v>1.6</v>
      </c>
      <c r="Q70" s="88" t="s">
        <v>121</v>
      </c>
    </row>
    <row r="71" spans="1:17" ht="15" customHeight="1">
      <c r="A71" s="37" t="s">
        <v>96</v>
      </c>
      <c r="B71" s="31"/>
      <c r="C71" s="18"/>
      <c r="D71" s="3"/>
      <c r="E71" s="38"/>
      <c r="F71" s="31"/>
      <c r="G71" s="31"/>
      <c r="H71" s="38"/>
      <c r="I71" s="31"/>
      <c r="J71" s="37" t="s">
        <v>96</v>
      </c>
      <c r="K71" s="28">
        <v>200</v>
      </c>
      <c r="L71" s="16">
        <v>3.8</v>
      </c>
      <c r="M71" s="17"/>
      <c r="N71" s="11" t="s">
        <v>44</v>
      </c>
      <c r="O71" s="3">
        <v>2.7</v>
      </c>
      <c r="P71" s="3">
        <v>2.7250000000000001</v>
      </c>
      <c r="Q71" s="18" t="s">
        <v>122</v>
      </c>
    </row>
    <row r="72" spans="1:17" ht="15" customHeight="1">
      <c r="A72" s="73" t="s">
        <v>99</v>
      </c>
      <c r="B72" s="148">
        <v>112.59</v>
      </c>
      <c r="C72" s="88" t="s">
        <v>125</v>
      </c>
      <c r="D72" s="89">
        <v>1.28</v>
      </c>
      <c r="E72" s="87">
        <v>86.6</v>
      </c>
      <c r="F72" s="148">
        <v>87.96</v>
      </c>
      <c r="G72" s="148">
        <v>286.16000000000003</v>
      </c>
      <c r="H72" s="87">
        <v>849.1</v>
      </c>
      <c r="I72" s="148">
        <v>103.59</v>
      </c>
      <c r="J72" s="73" t="s">
        <v>99</v>
      </c>
      <c r="K72" s="78">
        <v>302.89999999999998</v>
      </c>
      <c r="L72" s="77">
        <v>5.5</v>
      </c>
      <c r="M72" s="79">
        <v>12.59</v>
      </c>
      <c r="N72" s="71" t="s">
        <v>44</v>
      </c>
      <c r="O72" s="89">
        <v>1.5669999999999999</v>
      </c>
      <c r="P72" s="89">
        <v>1.45</v>
      </c>
      <c r="Q72" s="88" t="s">
        <v>121</v>
      </c>
    </row>
    <row r="73" spans="1:17" ht="15" customHeight="1">
      <c r="A73" s="63" t="s">
        <v>101</v>
      </c>
      <c r="B73" s="147"/>
      <c r="C73" s="69"/>
      <c r="D73" s="85"/>
      <c r="E73" s="84"/>
      <c r="F73" s="147"/>
      <c r="G73" s="147"/>
      <c r="H73" s="84"/>
      <c r="I73" s="147"/>
      <c r="J73" s="63" t="s">
        <v>101</v>
      </c>
      <c r="K73" s="83">
        <v>199.5</v>
      </c>
      <c r="L73" s="67">
        <v>3.3</v>
      </c>
      <c r="M73" s="68"/>
      <c r="N73" s="61" t="s">
        <v>44</v>
      </c>
      <c r="O73" s="85">
        <v>2.5</v>
      </c>
      <c r="P73" s="85">
        <v>2.2999999999999998</v>
      </c>
      <c r="Q73" s="69" t="s">
        <v>122</v>
      </c>
    </row>
    <row r="74" spans="1:17" ht="15" customHeight="1">
      <c r="A74" s="63" t="s">
        <v>128</v>
      </c>
      <c r="B74" s="147"/>
      <c r="C74" s="69"/>
      <c r="D74" s="85"/>
      <c r="E74" s="84"/>
      <c r="F74" s="147"/>
      <c r="G74" s="147"/>
      <c r="H74" s="84"/>
      <c r="I74" s="147"/>
      <c r="J74" s="63" t="s">
        <v>128</v>
      </c>
      <c r="K74" s="83"/>
      <c r="L74" s="67"/>
      <c r="M74" s="68"/>
      <c r="N74" s="61"/>
      <c r="O74" s="85"/>
      <c r="P74" s="85">
        <v>1.1499999999999999</v>
      </c>
      <c r="Q74" s="69" t="s">
        <v>122</v>
      </c>
    </row>
    <row r="75" spans="1:17" ht="15" customHeight="1">
      <c r="A75" s="39" t="s">
        <v>132</v>
      </c>
      <c r="B75" s="149">
        <v>93.9</v>
      </c>
      <c r="C75" s="40" t="s">
        <v>124</v>
      </c>
      <c r="D75" s="5">
        <v>1.36</v>
      </c>
      <c r="E75" s="41">
        <v>78.8</v>
      </c>
      <c r="F75" s="149">
        <v>69.040000000000006</v>
      </c>
      <c r="G75" s="149">
        <v>173.96</v>
      </c>
      <c r="H75" s="41">
        <v>773</v>
      </c>
      <c r="I75" s="149">
        <v>89.32</v>
      </c>
      <c r="J75" s="39" t="s">
        <v>132</v>
      </c>
      <c r="K75" s="26">
        <v>302.35000000000002</v>
      </c>
      <c r="L75" s="25">
        <v>6.1</v>
      </c>
      <c r="M75" s="27">
        <v>12.29</v>
      </c>
      <c r="N75" s="20" t="s">
        <v>44</v>
      </c>
      <c r="O75" s="5">
        <v>2.2999999999999998</v>
      </c>
      <c r="P75" s="5">
        <v>1.825</v>
      </c>
      <c r="Q75" s="40" t="s">
        <v>121</v>
      </c>
    </row>
    <row r="76" spans="1:17" ht="15" customHeight="1">
      <c r="A76" s="39" t="s">
        <v>133</v>
      </c>
      <c r="B76" s="149">
        <v>109.93</v>
      </c>
      <c r="C76" s="40" t="s">
        <v>136</v>
      </c>
      <c r="D76" s="5">
        <v>1.42</v>
      </c>
      <c r="E76" s="41">
        <v>90.1</v>
      </c>
      <c r="F76" s="149">
        <v>77.42</v>
      </c>
      <c r="G76" s="149">
        <v>198.07</v>
      </c>
      <c r="H76" s="41">
        <v>883.7</v>
      </c>
      <c r="I76" s="149">
        <v>87.61</v>
      </c>
      <c r="J76" s="39" t="s">
        <v>133</v>
      </c>
      <c r="K76" s="26">
        <v>292.33999999999997</v>
      </c>
      <c r="L76" s="25">
        <v>6.3</v>
      </c>
      <c r="M76" s="27">
        <v>11.71</v>
      </c>
      <c r="N76" s="20" t="s">
        <v>44</v>
      </c>
      <c r="O76" s="5">
        <v>2</v>
      </c>
      <c r="P76" s="5">
        <v>1.855</v>
      </c>
      <c r="Q76" s="40" t="s">
        <v>121</v>
      </c>
    </row>
    <row r="77" spans="1:17" ht="15" customHeight="1">
      <c r="A77" s="73" t="s">
        <v>134</v>
      </c>
      <c r="B77" s="148">
        <v>113.22</v>
      </c>
      <c r="C77" s="88" t="s">
        <v>138</v>
      </c>
      <c r="D77" s="89">
        <v>1.1499999999999999</v>
      </c>
      <c r="E77" s="87">
        <v>89.3</v>
      </c>
      <c r="F77" s="148">
        <v>98.45</v>
      </c>
      <c r="G77" s="148">
        <v>369.87</v>
      </c>
      <c r="H77" s="87">
        <v>875.8</v>
      </c>
      <c r="I77" s="148">
        <v>112.41</v>
      </c>
      <c r="J77" s="73" t="s">
        <v>134</v>
      </c>
      <c r="K77" s="78">
        <v>303.93</v>
      </c>
      <c r="L77" s="77">
        <v>6.3</v>
      </c>
      <c r="M77" s="79">
        <v>11.61</v>
      </c>
      <c r="N77" s="71" t="s">
        <v>44</v>
      </c>
      <c r="O77" s="89">
        <v>1.367</v>
      </c>
      <c r="P77" s="89">
        <v>1.625</v>
      </c>
      <c r="Q77" s="88" t="s">
        <v>121</v>
      </c>
    </row>
    <row r="78" spans="1:17" ht="15" customHeight="1">
      <c r="A78" s="63" t="s">
        <v>161</v>
      </c>
      <c r="B78" s="147"/>
      <c r="C78" s="69"/>
      <c r="D78" s="85"/>
      <c r="E78" s="84"/>
      <c r="F78" s="147"/>
      <c r="G78" s="147"/>
      <c r="H78" s="84"/>
      <c r="I78" s="147"/>
      <c r="J78" s="63" t="s">
        <v>161</v>
      </c>
      <c r="K78" s="83">
        <v>318.2</v>
      </c>
      <c r="L78" s="67">
        <v>4.0999999999999996</v>
      </c>
      <c r="M78" s="68">
        <v>12.35</v>
      </c>
      <c r="N78" s="61" t="s">
        <v>44</v>
      </c>
      <c r="O78" s="85"/>
      <c r="P78" s="85">
        <v>0.89500000000000002</v>
      </c>
      <c r="Q78" s="69" t="s">
        <v>122</v>
      </c>
    </row>
    <row r="79" spans="1:17" ht="15" customHeight="1">
      <c r="A79" s="63" t="s">
        <v>163</v>
      </c>
      <c r="B79" s="147"/>
      <c r="C79" s="69"/>
      <c r="D79" s="85"/>
      <c r="E79" s="84"/>
      <c r="F79" s="147"/>
      <c r="G79" s="147"/>
      <c r="H79" s="84"/>
      <c r="I79" s="147"/>
      <c r="J79" s="63" t="s">
        <v>163</v>
      </c>
      <c r="K79" s="83">
        <v>323.5</v>
      </c>
      <c r="L79" s="67">
        <v>4.7</v>
      </c>
      <c r="M79" s="68">
        <v>12.71</v>
      </c>
      <c r="N79" s="61" t="s">
        <v>44</v>
      </c>
      <c r="O79" s="85"/>
      <c r="P79" s="85">
        <v>1.208</v>
      </c>
      <c r="Q79" s="69" t="s">
        <v>122</v>
      </c>
    </row>
    <row r="80" spans="1:17" ht="15" customHeight="1">
      <c r="A80" s="63" t="s">
        <v>165</v>
      </c>
      <c r="B80" s="147"/>
      <c r="C80" s="69"/>
      <c r="D80" s="85"/>
      <c r="E80" s="84"/>
      <c r="F80" s="147"/>
      <c r="G80" s="147"/>
      <c r="H80" s="84"/>
      <c r="I80" s="147"/>
      <c r="J80" s="63" t="s">
        <v>165</v>
      </c>
      <c r="K80" s="83">
        <v>300.7</v>
      </c>
      <c r="L80" s="67">
        <v>5.0999999999999996</v>
      </c>
      <c r="M80" s="68">
        <v>12.6</v>
      </c>
      <c r="N80" s="61" t="s">
        <v>44</v>
      </c>
      <c r="O80" s="85">
        <v>2.2669999999999999</v>
      </c>
      <c r="P80" s="85">
        <v>1.5</v>
      </c>
      <c r="Q80" s="69" t="s">
        <v>122</v>
      </c>
    </row>
    <row r="81" spans="1:17" ht="15" customHeight="1">
      <c r="A81" s="63" t="s">
        <v>167</v>
      </c>
      <c r="B81" s="147"/>
      <c r="C81" s="69"/>
      <c r="D81" s="85"/>
      <c r="E81" s="84"/>
      <c r="F81" s="147"/>
      <c r="G81" s="147"/>
      <c r="H81" s="84"/>
      <c r="I81" s="147"/>
      <c r="J81" s="63" t="s">
        <v>167</v>
      </c>
      <c r="K81" s="83">
        <v>301.7</v>
      </c>
      <c r="L81" s="67">
        <v>6.3</v>
      </c>
      <c r="M81" s="68">
        <v>11.53</v>
      </c>
      <c r="N81" s="61" t="s">
        <v>44</v>
      </c>
      <c r="O81" s="85"/>
      <c r="P81" s="85">
        <v>1.2529999999999999</v>
      </c>
      <c r="Q81" s="69" t="s">
        <v>122</v>
      </c>
    </row>
    <row r="82" spans="1:17" ht="15" customHeight="1">
      <c r="A82" s="63" t="s">
        <v>168</v>
      </c>
      <c r="B82" s="150"/>
      <c r="C82" s="110"/>
      <c r="D82" s="110"/>
      <c r="E82" s="110"/>
      <c r="F82" s="150"/>
      <c r="G82" s="150"/>
      <c r="H82" s="155"/>
      <c r="I82" s="150"/>
      <c r="J82" s="63" t="s">
        <v>168</v>
      </c>
      <c r="K82" s="83">
        <v>301.10000000000002</v>
      </c>
      <c r="L82" s="67">
        <v>5.9</v>
      </c>
      <c r="M82" s="68">
        <v>11.51</v>
      </c>
      <c r="N82" s="61" t="s">
        <v>44</v>
      </c>
      <c r="O82" s="110"/>
      <c r="P82" s="111">
        <v>0.99</v>
      </c>
      <c r="Q82" s="69" t="s">
        <v>122</v>
      </c>
    </row>
    <row r="83" spans="1:17" ht="15" customHeight="1">
      <c r="A83" s="101" t="s">
        <v>169</v>
      </c>
      <c r="B83" s="151"/>
      <c r="C83" s="81"/>
      <c r="D83" s="109"/>
      <c r="E83" s="108"/>
      <c r="F83" s="151"/>
      <c r="G83" s="151"/>
      <c r="H83" s="108"/>
      <c r="I83" s="151"/>
      <c r="J83" s="101" t="s">
        <v>169</v>
      </c>
      <c r="K83" s="103">
        <v>201.9</v>
      </c>
      <c r="L83" s="104">
        <v>4.0999999999999996</v>
      </c>
      <c r="M83" s="105"/>
      <c r="N83" s="106" t="s">
        <v>44</v>
      </c>
      <c r="O83" s="109"/>
      <c r="P83" s="109">
        <v>2.1789999999999998</v>
      </c>
      <c r="Q83" s="81" t="s">
        <v>122</v>
      </c>
    </row>
    <row r="84" spans="1:17" ht="15" customHeight="1">
      <c r="A84" s="101" t="s">
        <v>170</v>
      </c>
      <c r="B84" s="152"/>
      <c r="C84" s="102"/>
      <c r="D84" s="102"/>
      <c r="E84" s="102"/>
      <c r="F84" s="152"/>
      <c r="G84" s="152"/>
      <c r="H84" s="156"/>
      <c r="I84" s="152"/>
      <c r="J84" s="101" t="s">
        <v>170</v>
      </c>
      <c r="K84" s="103">
        <v>302.39999999999998</v>
      </c>
      <c r="L84" s="104">
        <v>6.5</v>
      </c>
      <c r="M84" s="105">
        <v>11.94</v>
      </c>
      <c r="N84" s="106" t="s">
        <v>44</v>
      </c>
      <c r="O84" s="102"/>
      <c r="P84" s="107">
        <v>1.1120000000000001</v>
      </c>
      <c r="Q84" s="81" t="s">
        <v>122</v>
      </c>
    </row>
    <row r="85" spans="1:17" ht="15" customHeight="1">
      <c r="A85" s="63" t="s">
        <v>177</v>
      </c>
      <c r="B85" s="147"/>
      <c r="C85" s="69"/>
      <c r="D85" s="85"/>
      <c r="E85" s="84"/>
      <c r="F85" s="147"/>
      <c r="G85" s="147"/>
      <c r="H85" s="84"/>
      <c r="I85" s="147"/>
      <c r="J85" s="63" t="s">
        <v>177</v>
      </c>
      <c r="K85" s="83">
        <v>201.2</v>
      </c>
      <c r="L85" s="67">
        <v>4.4000000000000004</v>
      </c>
      <c r="M85" s="68"/>
      <c r="N85" s="61" t="s">
        <v>44</v>
      </c>
      <c r="O85" s="85">
        <v>2.7669999999999999</v>
      </c>
      <c r="P85" s="85">
        <v>2.302</v>
      </c>
      <c r="Q85" s="69" t="s">
        <v>122</v>
      </c>
    </row>
    <row r="86" spans="1:17" ht="15" customHeight="1">
      <c r="A86" s="37" t="s">
        <v>179</v>
      </c>
      <c r="B86" s="31"/>
      <c r="C86" s="119"/>
      <c r="D86" s="3"/>
      <c r="E86" s="38"/>
      <c r="F86" s="31"/>
      <c r="G86" s="31"/>
      <c r="H86" s="38"/>
      <c r="I86" s="31"/>
      <c r="J86" s="37" t="s">
        <v>179</v>
      </c>
      <c r="K86" s="117">
        <v>257.10000000000002</v>
      </c>
      <c r="L86" s="116">
        <v>6.6</v>
      </c>
      <c r="M86" s="98">
        <v>11.99</v>
      </c>
      <c r="N86" s="112" t="s">
        <v>44</v>
      </c>
      <c r="O86" s="3"/>
      <c r="P86" s="3">
        <v>1.194</v>
      </c>
      <c r="Q86" s="119" t="s">
        <v>122</v>
      </c>
    </row>
    <row r="87" spans="1:17" ht="15" customHeight="1">
      <c r="A87" s="101" t="s">
        <v>180</v>
      </c>
      <c r="B87" s="151"/>
      <c r="C87" s="81"/>
      <c r="D87" s="109"/>
      <c r="E87" s="108"/>
      <c r="F87" s="151"/>
      <c r="G87" s="151"/>
      <c r="H87" s="108"/>
      <c r="I87" s="151"/>
      <c r="J87" s="101" t="s">
        <v>180</v>
      </c>
      <c r="K87" s="103">
        <v>256.5</v>
      </c>
      <c r="L87" s="104">
        <v>5.3</v>
      </c>
      <c r="M87" s="105">
        <v>11.47</v>
      </c>
      <c r="N87" s="106" t="s">
        <v>44</v>
      </c>
      <c r="O87" s="109"/>
      <c r="P87" s="109">
        <v>1.1459999999999999</v>
      </c>
      <c r="Q87" s="81" t="s">
        <v>122</v>
      </c>
    </row>
    <row r="88" spans="1:17" ht="15" customHeight="1">
      <c r="A88" s="63" t="s">
        <v>182</v>
      </c>
      <c r="B88" s="147"/>
      <c r="C88" s="69"/>
      <c r="D88" s="85"/>
      <c r="E88" s="84"/>
      <c r="F88" s="147"/>
      <c r="G88" s="147"/>
      <c r="H88" s="84"/>
      <c r="I88" s="147"/>
      <c r="J88" s="63" t="s">
        <v>182</v>
      </c>
      <c r="K88" s="83">
        <v>300.10000000000002</v>
      </c>
      <c r="L88" s="83">
        <v>5</v>
      </c>
      <c r="M88" s="68">
        <v>11.91</v>
      </c>
      <c r="N88" s="61" t="s">
        <v>44</v>
      </c>
      <c r="O88" s="85"/>
      <c r="P88" s="85"/>
      <c r="Q88" s="69" t="s">
        <v>122</v>
      </c>
    </row>
    <row r="89" spans="1:17" ht="15" customHeight="1">
      <c r="A89" s="136" t="s">
        <v>183</v>
      </c>
      <c r="B89" s="153"/>
      <c r="C89" s="135"/>
      <c r="D89" s="135"/>
      <c r="E89" s="135"/>
      <c r="F89" s="153"/>
      <c r="G89" s="153"/>
      <c r="H89" s="157"/>
      <c r="I89" s="153"/>
      <c r="J89" s="136" t="s">
        <v>183</v>
      </c>
      <c r="K89" s="83">
        <v>298.89999999999998</v>
      </c>
      <c r="L89" s="83">
        <v>4.7</v>
      </c>
      <c r="M89" s="68">
        <v>11.81</v>
      </c>
      <c r="N89" s="61" t="s">
        <v>44</v>
      </c>
      <c r="O89" s="85"/>
      <c r="P89" s="85"/>
      <c r="Q89" s="69" t="s">
        <v>122</v>
      </c>
    </row>
    <row r="90" spans="1:17" ht="15" customHeight="1">
      <c r="A90" s="63" t="s">
        <v>193</v>
      </c>
      <c r="B90" s="147"/>
      <c r="C90" s="69"/>
      <c r="D90" s="85"/>
      <c r="E90" s="84"/>
      <c r="F90" s="147"/>
      <c r="G90" s="147"/>
      <c r="H90" s="84"/>
      <c r="I90" s="147"/>
      <c r="J90" s="63" t="s">
        <v>193</v>
      </c>
      <c r="K90" s="83">
        <v>244.4</v>
      </c>
      <c r="L90" s="83">
        <v>3.5</v>
      </c>
      <c r="M90" s="68"/>
      <c r="N90" s="61" t="s">
        <v>44</v>
      </c>
      <c r="O90" s="85"/>
      <c r="P90" s="85"/>
      <c r="Q90" s="69" t="s">
        <v>122</v>
      </c>
    </row>
    <row r="91" spans="1:17" ht="15" customHeight="1">
      <c r="A91" s="63" t="s">
        <v>195</v>
      </c>
      <c r="B91" s="147"/>
      <c r="C91" s="69"/>
      <c r="D91" s="85"/>
      <c r="E91" s="84"/>
      <c r="F91" s="147"/>
      <c r="G91" s="147"/>
      <c r="H91" s="84"/>
      <c r="I91" s="147"/>
      <c r="J91" s="63" t="s">
        <v>195</v>
      </c>
      <c r="K91" s="83"/>
      <c r="L91" s="83"/>
      <c r="M91" s="68">
        <v>11.96</v>
      </c>
      <c r="N91" s="61" t="s">
        <v>44</v>
      </c>
      <c r="O91" s="85"/>
      <c r="P91" s="85"/>
      <c r="Q91" s="69" t="s">
        <v>122</v>
      </c>
    </row>
    <row r="92" spans="1:17" ht="15" customHeight="1">
      <c r="A92" s="141" t="s">
        <v>197</v>
      </c>
      <c r="B92" s="154"/>
      <c r="C92" s="144"/>
      <c r="D92" s="146"/>
      <c r="E92" s="145"/>
      <c r="F92" s="154"/>
      <c r="G92" s="154"/>
      <c r="H92" s="145"/>
      <c r="I92" s="154"/>
      <c r="J92" s="141" t="s">
        <v>197</v>
      </c>
      <c r="K92" s="142">
        <v>252.4</v>
      </c>
      <c r="L92" s="142">
        <v>3.7</v>
      </c>
      <c r="M92" s="143"/>
      <c r="N92" s="140" t="s">
        <v>44</v>
      </c>
      <c r="O92" s="146"/>
      <c r="P92" s="146"/>
      <c r="Q92" s="144" t="s">
        <v>122</v>
      </c>
    </row>
    <row r="93" spans="1:17" ht="15" customHeight="1">
      <c r="A93" s="37" t="s">
        <v>198</v>
      </c>
      <c r="B93" s="31"/>
      <c r="C93" s="119"/>
      <c r="D93" s="3"/>
      <c r="E93" s="38"/>
      <c r="F93" s="31"/>
      <c r="G93" s="31"/>
      <c r="H93" s="38"/>
      <c r="I93" s="31"/>
      <c r="J93" s="37" t="s">
        <v>198</v>
      </c>
      <c r="K93" s="117">
        <v>244.6</v>
      </c>
      <c r="L93" s="117">
        <v>3.9</v>
      </c>
      <c r="M93" s="98"/>
      <c r="N93" s="112" t="s">
        <v>44</v>
      </c>
      <c r="O93" s="3"/>
      <c r="P93" s="3"/>
      <c r="Q93" s="119" t="s">
        <v>122</v>
      </c>
    </row>
    <row r="94" spans="1:17" ht="15" customHeight="1">
      <c r="A94" s="101" t="s">
        <v>199</v>
      </c>
      <c r="B94" s="151"/>
      <c r="C94" s="81"/>
      <c r="D94" s="109"/>
      <c r="E94" s="108"/>
      <c r="F94" s="151"/>
      <c r="G94" s="151"/>
      <c r="H94" s="108"/>
      <c r="I94" s="151"/>
      <c r="J94" s="101" t="s">
        <v>199</v>
      </c>
      <c r="K94" s="103">
        <v>246.4</v>
      </c>
      <c r="L94" s="103">
        <v>3.5</v>
      </c>
      <c r="M94" s="105"/>
      <c r="N94" s="106" t="s">
        <v>44</v>
      </c>
      <c r="O94" s="109"/>
      <c r="P94" s="109"/>
      <c r="Q94" s="81" t="s">
        <v>122</v>
      </c>
    </row>
    <row r="95" spans="1:17" ht="15" customHeight="1">
      <c r="A95" s="101" t="s">
        <v>202</v>
      </c>
      <c r="B95" s="151"/>
      <c r="C95" s="81"/>
      <c r="D95" s="109"/>
      <c r="E95" s="108"/>
      <c r="F95" s="151"/>
      <c r="G95" s="151"/>
      <c r="H95" s="108"/>
      <c r="I95" s="151"/>
      <c r="J95" s="101" t="s">
        <v>202</v>
      </c>
      <c r="K95" s="103">
        <v>414.4</v>
      </c>
      <c r="L95" s="103">
        <v>5.6</v>
      </c>
      <c r="M95" s="105">
        <v>11.52</v>
      </c>
      <c r="N95" s="106" t="s">
        <v>44</v>
      </c>
      <c r="O95" s="109"/>
      <c r="P95" s="109"/>
      <c r="Q95" s="81" t="s">
        <v>122</v>
      </c>
    </row>
    <row r="96" spans="1:17" ht="15" customHeight="1">
      <c r="A96" s="37" t="s">
        <v>208</v>
      </c>
      <c r="B96" s="31"/>
      <c r="C96" s="119"/>
      <c r="D96" s="3"/>
      <c r="E96" s="38"/>
      <c r="F96" s="31"/>
      <c r="G96" s="31"/>
      <c r="H96" s="38"/>
      <c r="I96" s="31"/>
      <c r="J96" s="37" t="s">
        <v>208</v>
      </c>
      <c r="K96" s="117">
        <v>253</v>
      </c>
      <c r="L96" s="117">
        <v>4.8</v>
      </c>
      <c r="M96" s="98"/>
      <c r="N96" s="112" t="s">
        <v>44</v>
      </c>
      <c r="O96" s="3"/>
      <c r="P96" s="3"/>
      <c r="Q96" s="119" t="s">
        <v>122</v>
      </c>
    </row>
    <row r="97" spans="1:17" ht="15" customHeight="1">
      <c r="A97" s="170" t="s">
        <v>210</v>
      </c>
      <c r="B97" s="174">
        <v>96.64</v>
      </c>
      <c r="C97" s="175" t="s">
        <v>211</v>
      </c>
      <c r="D97" s="176">
        <v>1.61</v>
      </c>
      <c r="E97" s="177">
        <v>75.2</v>
      </c>
      <c r="F97" s="174">
        <v>60.02</v>
      </c>
      <c r="G97" s="174">
        <v>103.22</v>
      </c>
      <c r="H97" s="177">
        <v>737.7</v>
      </c>
      <c r="I97" s="174">
        <v>81.37</v>
      </c>
      <c r="J97" s="170" t="s">
        <v>210</v>
      </c>
      <c r="K97" s="172">
        <v>406.4</v>
      </c>
      <c r="L97" s="172">
        <v>6.1</v>
      </c>
      <c r="M97" s="173">
        <v>11.51</v>
      </c>
      <c r="N97" s="178" t="s">
        <v>44</v>
      </c>
      <c r="O97" s="176"/>
      <c r="P97" s="176"/>
      <c r="Q97" s="175" t="s">
        <v>121</v>
      </c>
    </row>
    <row r="98" spans="1:17" ht="15" customHeight="1">
      <c r="A98" s="73" t="s">
        <v>213</v>
      </c>
      <c r="B98" s="148">
        <v>97.04</v>
      </c>
      <c r="C98" s="88" t="s">
        <v>211</v>
      </c>
      <c r="D98" s="89">
        <v>1.66</v>
      </c>
      <c r="E98" s="87">
        <v>75.5</v>
      </c>
      <c r="F98" s="148">
        <v>58.46</v>
      </c>
      <c r="G98" s="148">
        <v>104.6</v>
      </c>
      <c r="H98" s="87">
        <v>740.8</v>
      </c>
      <c r="I98" s="148">
        <v>78.92</v>
      </c>
      <c r="J98" s="73" t="s">
        <v>213</v>
      </c>
      <c r="K98" s="78">
        <v>409.3</v>
      </c>
      <c r="L98" s="78">
        <v>6.7</v>
      </c>
      <c r="M98" s="79">
        <v>11.51</v>
      </c>
      <c r="N98" s="71" t="s">
        <v>44</v>
      </c>
      <c r="O98" s="89"/>
      <c r="P98" s="89"/>
      <c r="Q98" s="88" t="s">
        <v>121</v>
      </c>
    </row>
    <row r="99" spans="1:17" ht="15" customHeight="1">
      <c r="A99" s="170" t="s">
        <v>215</v>
      </c>
      <c r="B99" s="174">
        <v>86.4</v>
      </c>
      <c r="C99" s="175" t="s">
        <v>216</v>
      </c>
      <c r="D99" s="176">
        <v>1.7450000000000001</v>
      </c>
      <c r="E99" s="177">
        <v>67.3</v>
      </c>
      <c r="F99" s="174">
        <v>49.51</v>
      </c>
      <c r="G99" s="174">
        <v>92.29</v>
      </c>
      <c r="H99" s="177">
        <v>659.5</v>
      </c>
      <c r="I99" s="174">
        <v>75.069999999999993</v>
      </c>
      <c r="J99" s="170" t="s">
        <v>215</v>
      </c>
      <c r="K99" s="172">
        <v>408.2</v>
      </c>
      <c r="L99" s="172">
        <v>6.5</v>
      </c>
      <c r="M99" s="173"/>
      <c r="N99" s="178" t="s">
        <v>44</v>
      </c>
      <c r="O99" s="176"/>
      <c r="P99" s="176"/>
      <c r="Q99" s="175" t="s">
        <v>121</v>
      </c>
    </row>
    <row r="100" spans="1:17" ht="15" customHeight="1">
      <c r="A100" s="73" t="s">
        <v>217</v>
      </c>
      <c r="B100" s="148">
        <v>92.14</v>
      </c>
      <c r="C100" s="88" t="s">
        <v>216</v>
      </c>
      <c r="D100" s="89">
        <v>1.7050000000000001</v>
      </c>
      <c r="E100" s="87">
        <v>71.7</v>
      </c>
      <c r="F100" s="148">
        <v>54.04</v>
      </c>
      <c r="G100" s="148">
        <v>98.12</v>
      </c>
      <c r="H100" s="87">
        <v>703.4</v>
      </c>
      <c r="I100" s="148">
        <v>76.83</v>
      </c>
      <c r="J100" s="73" t="s">
        <v>217</v>
      </c>
      <c r="K100" s="78">
        <v>406.7</v>
      </c>
      <c r="L100" s="78">
        <v>5.9</v>
      </c>
      <c r="M100" s="79"/>
      <c r="N100" s="71" t="s">
        <v>44</v>
      </c>
      <c r="O100" s="89"/>
      <c r="P100" s="89"/>
      <c r="Q100" s="88" t="s">
        <v>121</v>
      </c>
    </row>
    <row r="101" spans="1:17" ht="15" customHeight="1">
      <c r="A101" s="37" t="s">
        <v>223</v>
      </c>
      <c r="B101" s="31"/>
      <c r="C101" s="119"/>
      <c r="D101" s="3"/>
      <c r="E101" s="38"/>
      <c r="F101" s="31"/>
      <c r="G101" s="31"/>
      <c r="H101" s="38"/>
      <c r="I101" s="31"/>
      <c r="J101" s="37" t="s">
        <v>223</v>
      </c>
      <c r="K101" s="117">
        <v>201.5</v>
      </c>
      <c r="L101" s="117">
        <v>4.5999999999999996</v>
      </c>
      <c r="M101" s="98"/>
      <c r="N101" s="112" t="s">
        <v>44</v>
      </c>
      <c r="O101" s="3"/>
      <c r="P101" s="3"/>
      <c r="Q101" s="119" t="s">
        <v>122</v>
      </c>
    </row>
    <row r="102" spans="1:17" ht="15" customHeight="1">
      <c r="A102" s="37" t="s">
        <v>225</v>
      </c>
      <c r="B102" s="31"/>
      <c r="C102" s="119"/>
      <c r="D102" s="3"/>
      <c r="E102" s="38"/>
      <c r="F102" s="31"/>
      <c r="G102" s="31"/>
      <c r="H102" s="38"/>
      <c r="I102" s="31"/>
      <c r="J102" s="37" t="s">
        <v>225</v>
      </c>
      <c r="K102" s="117"/>
      <c r="L102" s="117"/>
      <c r="M102" s="98">
        <v>11.95</v>
      </c>
      <c r="N102" s="112" t="s">
        <v>44</v>
      </c>
      <c r="O102" s="3"/>
      <c r="P102" s="3"/>
      <c r="Q102" s="119" t="s">
        <v>122</v>
      </c>
    </row>
    <row r="103" spans="1:17" ht="15" customHeight="1">
      <c r="A103" s="37" t="s">
        <v>228</v>
      </c>
      <c r="B103" s="31"/>
      <c r="C103" s="119"/>
      <c r="D103" s="3"/>
      <c r="E103" s="38"/>
      <c r="F103" s="31"/>
      <c r="G103" s="31"/>
      <c r="H103" s="38"/>
      <c r="I103" s="31"/>
      <c r="J103" s="37" t="s">
        <v>228</v>
      </c>
      <c r="K103" s="117"/>
      <c r="L103" s="117"/>
      <c r="M103" s="98">
        <v>12.35</v>
      </c>
      <c r="N103" s="112" t="s">
        <v>44</v>
      </c>
      <c r="O103" s="3"/>
      <c r="P103" s="3"/>
      <c r="Q103" s="119" t="s">
        <v>122</v>
      </c>
    </row>
    <row r="104" spans="1:17" ht="15" customHeight="1">
      <c r="A104" s="37" t="s">
        <v>230</v>
      </c>
      <c r="B104" s="31"/>
      <c r="C104" s="119"/>
      <c r="D104" s="3"/>
      <c r="E104" s="38"/>
      <c r="F104" s="31"/>
      <c r="G104" s="31"/>
      <c r="H104" s="38"/>
      <c r="I104" s="31"/>
      <c r="J104" s="37" t="s">
        <v>230</v>
      </c>
      <c r="K104" s="117">
        <v>307.39999999999998</v>
      </c>
      <c r="L104" s="117">
        <v>8.3000000000000007</v>
      </c>
      <c r="M104" s="98">
        <v>12.03</v>
      </c>
      <c r="N104" s="112" t="s">
        <v>44</v>
      </c>
      <c r="O104" s="3"/>
      <c r="P104" s="3"/>
      <c r="Q104" s="119" t="s">
        <v>122</v>
      </c>
    </row>
    <row r="105" spans="1:17" ht="15" customHeight="1">
      <c r="A105" s="37" t="s">
        <v>232</v>
      </c>
      <c r="B105" s="31"/>
      <c r="C105" s="119"/>
      <c r="D105" s="3"/>
      <c r="E105" s="38"/>
      <c r="F105" s="31"/>
      <c r="G105" s="31"/>
      <c r="H105" s="38"/>
      <c r="I105" s="31"/>
      <c r="J105" s="37" t="s">
        <v>232</v>
      </c>
      <c r="K105" s="117">
        <v>410.5</v>
      </c>
      <c r="L105" s="117">
        <v>5.8</v>
      </c>
      <c r="M105" s="98">
        <v>11.47</v>
      </c>
      <c r="N105" s="112" t="s">
        <v>44</v>
      </c>
      <c r="O105" s="3"/>
      <c r="P105" s="3"/>
      <c r="Q105" s="119"/>
    </row>
    <row r="106" spans="1:17" ht="15" customHeight="1">
      <c r="A106" s="37" t="s">
        <v>234</v>
      </c>
      <c r="B106" s="31"/>
      <c r="C106" s="119"/>
      <c r="D106" s="3"/>
      <c r="E106" s="38"/>
      <c r="F106" s="31"/>
      <c r="G106" s="31"/>
      <c r="H106" s="38"/>
      <c r="I106" s="31"/>
      <c r="J106" s="37" t="s">
        <v>234</v>
      </c>
      <c r="K106" s="117"/>
      <c r="L106" s="117"/>
      <c r="M106" s="98">
        <v>11.93</v>
      </c>
      <c r="N106" s="112" t="s">
        <v>44</v>
      </c>
      <c r="O106" s="3"/>
      <c r="P106" s="3"/>
      <c r="Q106" s="119" t="s">
        <v>122</v>
      </c>
    </row>
    <row r="107" spans="1:17" ht="15" customHeight="1">
      <c r="A107" s="37" t="s">
        <v>236</v>
      </c>
      <c r="B107" s="31"/>
      <c r="C107" s="119"/>
      <c r="D107" s="3"/>
      <c r="E107" s="38"/>
      <c r="F107" s="31"/>
      <c r="G107" s="31"/>
      <c r="H107" s="38"/>
      <c r="I107" s="31"/>
      <c r="J107" s="37" t="s">
        <v>236</v>
      </c>
      <c r="K107" s="117">
        <v>411.5</v>
      </c>
      <c r="L107" s="117">
        <v>6.8</v>
      </c>
      <c r="M107" s="98">
        <v>11.48</v>
      </c>
      <c r="N107" s="112" t="s">
        <v>44</v>
      </c>
      <c r="O107" s="3"/>
      <c r="P107" s="3"/>
      <c r="Q107" s="119"/>
    </row>
    <row r="108" spans="1:17" ht="15" customHeight="1">
      <c r="A108" s="37" t="s">
        <v>238</v>
      </c>
      <c r="B108" s="31"/>
      <c r="C108" s="119"/>
      <c r="D108" s="3"/>
      <c r="E108" s="38"/>
      <c r="F108" s="31"/>
      <c r="G108" s="31"/>
      <c r="H108" s="38"/>
      <c r="I108" s="31"/>
      <c r="J108" s="37" t="s">
        <v>238</v>
      </c>
      <c r="K108" s="117"/>
      <c r="L108" s="117"/>
      <c r="M108" s="98"/>
      <c r="N108" s="112"/>
      <c r="O108" s="3"/>
      <c r="P108" s="3"/>
      <c r="Q108" s="119"/>
    </row>
    <row r="109" spans="1:17" ht="15" customHeight="1">
      <c r="A109" s="57" t="s">
        <v>41</v>
      </c>
      <c r="B109" s="58" t="s">
        <v>3</v>
      </c>
      <c r="C109" s="58" t="s">
        <v>9</v>
      </c>
      <c r="D109" s="58" t="s">
        <v>142</v>
      </c>
      <c r="E109" s="58" t="s">
        <v>4</v>
      </c>
      <c r="F109" s="58" t="s">
        <v>7</v>
      </c>
      <c r="G109" s="58" t="s">
        <v>8</v>
      </c>
      <c r="H109" s="58" t="s">
        <v>6</v>
      </c>
      <c r="I109" s="58" t="s">
        <v>5</v>
      </c>
      <c r="J109" s="57" t="s">
        <v>41</v>
      </c>
      <c r="K109" s="58" t="s">
        <v>1</v>
      </c>
      <c r="L109" s="58" t="s">
        <v>10</v>
      </c>
      <c r="M109" s="58" t="s">
        <v>79</v>
      </c>
      <c r="N109" s="57" t="s">
        <v>43</v>
      </c>
      <c r="O109" s="58" t="s">
        <v>149</v>
      </c>
      <c r="P109" s="58" t="s">
        <v>150</v>
      </c>
      <c r="Q109" s="57" t="s">
        <v>120</v>
      </c>
    </row>
    <row r="110" spans="1:17" ht="15" customHeight="1">
      <c r="A110" s="37"/>
      <c r="B110" s="31"/>
      <c r="C110" s="119"/>
      <c r="D110" s="3"/>
      <c r="E110" s="38"/>
      <c r="F110" s="31"/>
      <c r="G110" s="31"/>
      <c r="H110" s="38"/>
      <c r="I110" s="31"/>
      <c r="J110" s="37"/>
      <c r="K110" s="117"/>
      <c r="L110" s="117"/>
      <c r="M110" s="98"/>
      <c r="N110" s="112"/>
      <c r="O110" s="3"/>
      <c r="P110" s="3"/>
      <c r="Q110" s="119"/>
    </row>
    <row r="111" spans="1:17" ht="15" customHeight="1">
      <c r="A111" s="37"/>
      <c r="B111" s="31"/>
      <c r="C111" s="119"/>
      <c r="D111" s="3"/>
      <c r="E111" s="38"/>
      <c r="F111" s="31"/>
      <c r="G111" s="31"/>
      <c r="H111" s="38"/>
      <c r="I111" s="31"/>
      <c r="J111" s="37"/>
      <c r="K111" s="117"/>
      <c r="L111" s="117"/>
      <c r="M111" s="98"/>
      <c r="N111" s="112"/>
      <c r="O111" s="3"/>
      <c r="P111" s="3"/>
      <c r="Q111" s="119"/>
    </row>
    <row r="112" spans="1:17" ht="15" customHeight="1">
      <c r="A112" s="37"/>
      <c r="B112" s="31"/>
      <c r="C112" s="119"/>
      <c r="D112" s="3"/>
      <c r="E112" s="38"/>
      <c r="F112" s="31"/>
      <c r="G112" s="31"/>
      <c r="H112" s="38"/>
      <c r="I112" s="31"/>
      <c r="J112" s="37"/>
      <c r="K112" s="117"/>
      <c r="L112" s="117"/>
      <c r="M112" s="98"/>
      <c r="N112" s="112"/>
      <c r="O112" s="3"/>
      <c r="P112" s="3"/>
      <c r="Q112" s="119"/>
    </row>
    <row r="113" spans="1:18" ht="15" customHeight="1">
      <c r="A113" s="187"/>
      <c r="B113" s="188"/>
      <c r="C113" s="187"/>
      <c r="D113" s="187"/>
      <c r="E113" s="187"/>
      <c r="F113" s="188"/>
      <c r="G113" s="188"/>
      <c r="H113" s="189"/>
      <c r="I113" s="188"/>
      <c r="J113" s="187"/>
      <c r="K113" s="187"/>
      <c r="L113" s="187"/>
      <c r="M113" s="187"/>
      <c r="N113" s="187"/>
      <c r="O113" s="187"/>
      <c r="P113" s="187"/>
      <c r="Q113" s="187"/>
    </row>
    <row r="114" spans="1:18" ht="4.5" customHeight="1">
      <c r="A114" s="36"/>
      <c r="B114" s="31"/>
      <c r="C114" s="18"/>
      <c r="D114" s="31"/>
      <c r="E114" s="38"/>
      <c r="F114" s="31"/>
      <c r="G114" s="31"/>
      <c r="H114" s="38"/>
      <c r="I114" s="31"/>
      <c r="J114" s="19"/>
      <c r="K114" s="19"/>
      <c r="L114" s="19"/>
      <c r="M114" s="19"/>
      <c r="N114" s="19"/>
      <c r="O114" s="42"/>
      <c r="P114" s="42"/>
      <c r="Q114" s="19"/>
    </row>
    <row r="115" spans="1:18" ht="15" customHeight="1">
      <c r="A115" s="7" t="s">
        <v>151</v>
      </c>
      <c r="B115" s="17">
        <f>MIN(B68:B113)</f>
        <v>54.89</v>
      </c>
      <c r="C115" s="18" t="s">
        <v>139</v>
      </c>
      <c r="D115" s="4">
        <f>MIN(D68:D113)</f>
        <v>0.55000000000000004</v>
      </c>
      <c r="E115" s="28">
        <f t="shared" ref="E115:I115" si="7">MIN(E68:E113)</f>
        <v>42.8</v>
      </c>
      <c r="F115" s="17">
        <f t="shared" si="7"/>
        <v>49.51</v>
      </c>
      <c r="G115" s="17">
        <f t="shared" si="7"/>
        <v>92.29</v>
      </c>
      <c r="H115" s="28">
        <f t="shared" si="7"/>
        <v>420</v>
      </c>
      <c r="I115" s="17">
        <f t="shared" si="7"/>
        <v>23.76</v>
      </c>
      <c r="J115" s="7" t="s">
        <v>151</v>
      </c>
      <c r="K115" s="28">
        <f>MIN(K68:K113)</f>
        <v>199.5</v>
      </c>
      <c r="L115" s="28">
        <f t="shared" ref="L115:P115" si="8">MIN(L68:L113)</f>
        <v>3.3</v>
      </c>
      <c r="M115" s="17">
        <f t="shared" si="8"/>
        <v>11.47</v>
      </c>
      <c r="N115" s="28"/>
      <c r="O115" s="4">
        <f t="shared" si="8"/>
        <v>1.367</v>
      </c>
      <c r="P115" s="4">
        <f t="shared" si="8"/>
        <v>0.89500000000000002</v>
      </c>
      <c r="Q115" s="19"/>
    </row>
    <row r="116" spans="1:18" ht="3" customHeight="1">
      <c r="A116" s="7"/>
      <c r="B116" s="35"/>
      <c r="C116" s="18"/>
      <c r="D116" s="42"/>
      <c r="E116" s="43"/>
      <c r="F116" s="35"/>
      <c r="G116" s="35"/>
      <c r="H116" s="44"/>
      <c r="I116" s="139"/>
      <c r="J116" s="7"/>
      <c r="K116" s="44"/>
      <c r="L116" s="44"/>
      <c r="M116" s="139"/>
      <c r="N116" s="19"/>
      <c r="O116" s="42"/>
      <c r="P116" s="42"/>
      <c r="Q116" s="19"/>
    </row>
    <row r="117" spans="1:18" ht="15" customHeight="1">
      <c r="A117" s="127" t="s">
        <v>153</v>
      </c>
      <c r="B117" s="129">
        <f>AVERAGE(B68:B113)</f>
        <v>96.73599999999999</v>
      </c>
      <c r="C117" s="132" t="s">
        <v>91</v>
      </c>
      <c r="D117" s="133">
        <f>AVERAGE(D68:D113)</f>
        <v>1.3955</v>
      </c>
      <c r="E117" s="130">
        <f t="shared" ref="E117:I117" si="9">AVERAGE(E68:E113)</f>
        <v>76.11</v>
      </c>
      <c r="F117" s="129">
        <f t="shared" si="9"/>
        <v>72.969000000000008</v>
      </c>
      <c r="G117" s="129">
        <f t="shared" si="9"/>
        <v>212.25100000000003</v>
      </c>
      <c r="H117" s="130">
        <f t="shared" si="9"/>
        <v>746.48</v>
      </c>
      <c r="I117" s="129">
        <f t="shared" si="9"/>
        <v>82.013000000000005</v>
      </c>
      <c r="J117" s="127" t="s">
        <v>153</v>
      </c>
      <c r="K117" s="130">
        <f>AVERAGE(K68:K113)</f>
        <v>299.67485714285709</v>
      </c>
      <c r="L117" s="130">
        <f t="shared" ref="L117:P117" si="10">AVERAGE(L68:L113)</f>
        <v>5.2742857142857158</v>
      </c>
      <c r="M117" s="129">
        <f t="shared" si="10"/>
        <v>11.922592592592594</v>
      </c>
      <c r="N117" s="130"/>
      <c r="O117" s="133">
        <f t="shared" si="10"/>
        <v>2.1068000000000002</v>
      </c>
      <c r="P117" s="133">
        <f t="shared" si="10"/>
        <v>1.5679499999999995</v>
      </c>
      <c r="Q117" s="70"/>
    </row>
    <row r="118" spans="1:18" ht="3" customHeight="1">
      <c r="A118" s="7"/>
      <c r="B118" s="17"/>
      <c r="C118" s="18"/>
      <c r="D118" s="4"/>
      <c r="E118" s="28"/>
      <c r="F118" s="17"/>
      <c r="G118" s="17"/>
      <c r="H118" s="45"/>
      <c r="I118" s="48"/>
      <c r="J118" s="7"/>
      <c r="K118" s="45"/>
      <c r="L118" s="45"/>
      <c r="M118" s="48"/>
      <c r="N118" s="19"/>
      <c r="O118" s="42"/>
      <c r="P118" s="42"/>
      <c r="Q118" s="19"/>
    </row>
    <row r="119" spans="1:18" ht="15" customHeight="1">
      <c r="A119" s="7" t="s">
        <v>152</v>
      </c>
      <c r="B119" s="17">
        <f>MAX(B68:B113)</f>
        <v>113.22</v>
      </c>
      <c r="C119" s="18" t="s">
        <v>91</v>
      </c>
      <c r="D119" s="4">
        <f>MAX(D68:D113)</f>
        <v>1.7450000000000001</v>
      </c>
      <c r="E119" s="28">
        <f t="shared" ref="E119:I119" si="11">MAX(E68:E113)</f>
        <v>90.1</v>
      </c>
      <c r="F119" s="17">
        <f t="shared" si="11"/>
        <v>99.8</v>
      </c>
      <c r="G119" s="17">
        <f t="shared" si="11"/>
        <v>537.86</v>
      </c>
      <c r="H119" s="28">
        <f t="shared" si="11"/>
        <v>883.7</v>
      </c>
      <c r="I119" s="17">
        <f t="shared" si="11"/>
        <v>112.41</v>
      </c>
      <c r="J119" s="7" t="s">
        <v>152</v>
      </c>
      <c r="K119" s="28">
        <f>MAX(K68:K113)</f>
        <v>414.4</v>
      </c>
      <c r="L119" s="28">
        <f t="shared" ref="L119:P119" si="12">MAX(L68:L113)</f>
        <v>8.3000000000000007</v>
      </c>
      <c r="M119" s="17">
        <f t="shared" si="12"/>
        <v>12.71</v>
      </c>
      <c r="N119" s="28"/>
      <c r="O119" s="4">
        <f t="shared" si="12"/>
        <v>2.7669999999999999</v>
      </c>
      <c r="P119" s="4">
        <f t="shared" si="12"/>
        <v>2.7250000000000001</v>
      </c>
      <c r="Q119" s="19"/>
    </row>
    <row r="120" spans="1:18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8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8" ht="18.75">
      <c r="A122" s="9" t="s">
        <v>204</v>
      </c>
      <c r="B122" s="7"/>
      <c r="C122" s="7"/>
      <c r="D122" s="7"/>
      <c r="E122" s="7"/>
      <c r="F122" s="7"/>
      <c r="G122" s="7"/>
      <c r="H122" s="7"/>
      <c r="I122" s="7"/>
      <c r="J122" s="9" t="s">
        <v>206</v>
      </c>
      <c r="K122" s="7"/>
      <c r="L122" s="7"/>
      <c r="M122" s="7"/>
      <c r="N122" s="7"/>
      <c r="O122" s="7"/>
      <c r="P122" s="7"/>
      <c r="Q122" s="7"/>
      <c r="R122" s="7"/>
    </row>
    <row r="123" spans="1:18" ht="18.75">
      <c r="A123" s="8"/>
      <c r="B123" s="7"/>
      <c r="C123" s="7"/>
      <c r="D123" s="7"/>
      <c r="E123" s="7"/>
      <c r="F123" s="7"/>
      <c r="G123" s="7"/>
      <c r="H123" s="7"/>
      <c r="I123" s="7"/>
      <c r="J123" s="8"/>
      <c r="K123" s="7"/>
      <c r="L123" s="7"/>
      <c r="M123" s="7"/>
      <c r="N123" s="7"/>
      <c r="O123" s="7"/>
      <c r="P123" s="7"/>
      <c r="Q123" s="7"/>
      <c r="R123" s="7"/>
    </row>
    <row r="124" spans="1:18" ht="14.25">
      <c r="A124" s="57" t="s">
        <v>41</v>
      </c>
      <c r="B124" s="58" t="s">
        <v>75</v>
      </c>
      <c r="C124" s="58" t="s">
        <v>0</v>
      </c>
      <c r="D124" s="58" t="s">
        <v>42</v>
      </c>
      <c r="E124" s="58" t="s">
        <v>2</v>
      </c>
      <c r="F124" s="58" t="s">
        <v>80</v>
      </c>
      <c r="G124" s="58" t="s">
        <v>109</v>
      </c>
      <c r="H124" s="58" t="s">
        <v>79</v>
      </c>
      <c r="I124" s="58" t="s">
        <v>10</v>
      </c>
      <c r="J124" s="57" t="s">
        <v>41</v>
      </c>
      <c r="K124" s="58" t="s">
        <v>75</v>
      </c>
      <c r="L124" s="58" t="s">
        <v>0</v>
      </c>
      <c r="M124" s="58" t="s">
        <v>42</v>
      </c>
      <c r="N124" s="58" t="s">
        <v>2</v>
      </c>
      <c r="O124" s="58" t="s">
        <v>80</v>
      </c>
      <c r="P124" s="58" t="s">
        <v>109</v>
      </c>
      <c r="Q124" s="58" t="s">
        <v>79</v>
      </c>
      <c r="R124" s="58" t="s">
        <v>10</v>
      </c>
    </row>
    <row r="125" spans="1:18" ht="13.5">
      <c r="A125" s="91" t="s">
        <v>94</v>
      </c>
      <c r="B125" s="92">
        <v>11.51</v>
      </c>
      <c r="C125" s="93">
        <v>430</v>
      </c>
      <c r="D125" s="92">
        <v>146.9</v>
      </c>
      <c r="E125" s="92">
        <v>134.6</v>
      </c>
      <c r="F125" s="92">
        <v>1301</v>
      </c>
      <c r="G125" s="94">
        <f>E125/C125</f>
        <v>0.31302325581395346</v>
      </c>
      <c r="H125" s="92">
        <v>12.36</v>
      </c>
      <c r="I125" s="92">
        <v>4.8</v>
      </c>
      <c r="J125" s="170" t="s">
        <v>210</v>
      </c>
      <c r="K125" s="171">
        <v>11.51</v>
      </c>
      <c r="L125" s="172">
        <v>529.4</v>
      </c>
      <c r="M125" s="171">
        <v>134.69999999999999</v>
      </c>
      <c r="N125" s="172">
        <v>131</v>
      </c>
      <c r="O125" s="171"/>
      <c r="P125" s="173">
        <f>N125/L125</f>
        <v>0.24744994333207407</v>
      </c>
      <c r="Q125" s="171">
        <v>11.51</v>
      </c>
      <c r="R125" s="163">
        <v>6.1</v>
      </c>
    </row>
    <row r="126" spans="1:18" ht="13.5">
      <c r="A126" s="91" t="s">
        <v>99</v>
      </c>
      <c r="B126" s="92">
        <v>12.08</v>
      </c>
      <c r="C126" s="93">
        <v>428.3</v>
      </c>
      <c r="D126" s="92">
        <v>147.1</v>
      </c>
      <c r="E126" s="93">
        <v>132.6</v>
      </c>
      <c r="F126" s="92">
        <v>1280</v>
      </c>
      <c r="G126" s="94">
        <f>E126/C126</f>
        <v>0.30959607751575996</v>
      </c>
      <c r="H126" s="94">
        <v>12.59</v>
      </c>
      <c r="I126" s="92">
        <v>5.5</v>
      </c>
      <c r="J126" s="73" t="s">
        <v>213</v>
      </c>
      <c r="K126" s="77">
        <v>11.51</v>
      </c>
      <c r="L126" s="78">
        <v>531.5</v>
      </c>
      <c r="M126" s="77">
        <v>133.1</v>
      </c>
      <c r="N126" s="78">
        <v>131</v>
      </c>
      <c r="O126" s="77"/>
      <c r="P126" s="79">
        <f>N126/L126</f>
        <v>0.24647224835371589</v>
      </c>
      <c r="Q126" s="79">
        <v>11.51</v>
      </c>
      <c r="R126" s="77">
        <v>6.7</v>
      </c>
    </row>
    <row r="127" spans="1:18" ht="13.5">
      <c r="A127" s="39" t="s">
        <v>132</v>
      </c>
      <c r="B127" s="25">
        <v>12.56</v>
      </c>
      <c r="C127" s="26">
        <v>416.45</v>
      </c>
      <c r="D127" s="25">
        <v>142.6</v>
      </c>
      <c r="E127" s="26">
        <v>121.47</v>
      </c>
      <c r="F127" s="25">
        <v>1206</v>
      </c>
      <c r="G127" s="27">
        <f>E127/C127</f>
        <v>0.29167967343018369</v>
      </c>
      <c r="H127" s="27">
        <v>12.29</v>
      </c>
      <c r="I127" s="25">
        <v>6.1</v>
      </c>
      <c r="J127" s="39" t="s">
        <v>215</v>
      </c>
      <c r="K127" s="25">
        <v>11.51</v>
      </c>
      <c r="L127" s="26">
        <v>530.70000000000005</v>
      </c>
      <c r="M127" s="25">
        <v>132.19999999999999</v>
      </c>
      <c r="N127" s="26">
        <v>131</v>
      </c>
      <c r="O127" s="25"/>
      <c r="P127" s="27">
        <f>N127/L127</f>
        <v>0.24684379121914451</v>
      </c>
      <c r="Q127" s="27"/>
      <c r="R127" s="25">
        <v>6.5</v>
      </c>
    </row>
    <row r="128" spans="1:18" ht="13.5">
      <c r="A128" s="39" t="s">
        <v>133</v>
      </c>
      <c r="B128" s="25">
        <v>11.83</v>
      </c>
      <c r="C128" s="26">
        <v>409.54</v>
      </c>
      <c r="D128" s="25">
        <v>141.9</v>
      </c>
      <c r="E128" s="26">
        <v>124.41</v>
      </c>
      <c r="F128" s="25">
        <v>1241</v>
      </c>
      <c r="G128" s="27">
        <f>E128/C128</f>
        <v>0.30377985056404744</v>
      </c>
      <c r="H128" s="27">
        <v>11.71</v>
      </c>
      <c r="I128" s="25">
        <v>6.3</v>
      </c>
      <c r="J128" s="73" t="s">
        <v>217</v>
      </c>
      <c r="K128" s="77">
        <v>11.51</v>
      </c>
      <c r="L128" s="78">
        <v>530</v>
      </c>
      <c r="M128" s="77">
        <v>129.69999999999999</v>
      </c>
      <c r="N128" s="78">
        <v>131</v>
      </c>
      <c r="O128" s="77"/>
      <c r="P128" s="79">
        <f>N128/L128</f>
        <v>0.24716981132075472</v>
      </c>
      <c r="Q128" s="79"/>
      <c r="R128" s="77">
        <v>5.9</v>
      </c>
    </row>
    <row r="129" spans="1:18" ht="13.5">
      <c r="A129" s="73" t="s">
        <v>134</v>
      </c>
      <c r="B129" s="77">
        <v>11.68</v>
      </c>
      <c r="C129" s="78">
        <v>425.49</v>
      </c>
      <c r="D129" s="77">
        <v>153.1</v>
      </c>
      <c r="E129" s="78">
        <v>129.27000000000001</v>
      </c>
      <c r="F129" s="77">
        <v>1204</v>
      </c>
      <c r="G129" s="79">
        <f>E129/C129</f>
        <v>0.30381442572093353</v>
      </c>
      <c r="H129" s="79">
        <v>11.61</v>
      </c>
      <c r="I129" s="77">
        <v>6.3</v>
      </c>
      <c r="J129" s="73"/>
      <c r="K129" s="77"/>
      <c r="L129" s="78"/>
      <c r="M129" s="77"/>
      <c r="N129" s="78"/>
      <c r="O129" s="77"/>
      <c r="P129" s="79"/>
      <c r="Q129" s="79"/>
      <c r="R129" s="77"/>
    </row>
    <row r="130" spans="1:18" ht="6" customHeight="1">
      <c r="A130" s="29"/>
      <c r="B130" s="30"/>
      <c r="C130" s="31"/>
      <c r="D130" s="31"/>
      <c r="E130" s="19"/>
      <c r="F130" s="19"/>
      <c r="G130" s="19"/>
      <c r="H130" s="16"/>
      <c r="I130" s="16"/>
      <c r="J130" s="29"/>
      <c r="K130" s="30"/>
      <c r="L130" s="31"/>
      <c r="M130" s="31"/>
      <c r="N130" s="19"/>
      <c r="O130" s="19"/>
      <c r="P130" s="19"/>
      <c r="Q130" s="16"/>
      <c r="R130" s="16"/>
    </row>
    <row r="131" spans="1:18" ht="13.5">
      <c r="A131" s="7" t="s">
        <v>151</v>
      </c>
      <c r="B131" s="17">
        <f t="shared" ref="B131:G131" si="13">MIN(B125:B129)</f>
        <v>11.51</v>
      </c>
      <c r="C131" s="28">
        <f t="shared" si="13"/>
        <v>409.54</v>
      </c>
      <c r="D131" s="28">
        <f t="shared" si="13"/>
        <v>141.9</v>
      </c>
      <c r="E131" s="28">
        <f t="shared" si="13"/>
        <v>121.47</v>
      </c>
      <c r="F131" s="33">
        <f t="shared" si="13"/>
        <v>1204</v>
      </c>
      <c r="G131" s="17">
        <f t="shared" si="13"/>
        <v>0.29167967343018369</v>
      </c>
      <c r="H131" s="17">
        <f t="shared" ref="H131:I131" si="14">MIN(H125:H129)</f>
        <v>11.61</v>
      </c>
      <c r="I131" s="28">
        <f t="shared" si="14"/>
        <v>4.8</v>
      </c>
      <c r="J131" s="7" t="s">
        <v>151</v>
      </c>
      <c r="K131" s="17">
        <f t="shared" ref="K131:R131" si="15">MIN(K125:K129)</f>
        <v>11.51</v>
      </c>
      <c r="L131" s="28">
        <f t="shared" si="15"/>
        <v>529.4</v>
      </c>
      <c r="M131" s="28">
        <f t="shared" si="15"/>
        <v>129.69999999999999</v>
      </c>
      <c r="N131" s="28">
        <f t="shared" si="15"/>
        <v>131</v>
      </c>
      <c r="O131" s="33">
        <f t="shared" si="15"/>
        <v>0</v>
      </c>
      <c r="P131" s="17">
        <f t="shared" si="15"/>
        <v>0.24647224835371589</v>
      </c>
      <c r="Q131" s="17">
        <f t="shared" si="15"/>
        <v>11.51</v>
      </c>
      <c r="R131" s="28">
        <f t="shared" si="15"/>
        <v>5.9</v>
      </c>
    </row>
    <row r="132" spans="1:18" ht="6" customHeight="1">
      <c r="A132" s="7"/>
      <c r="B132" s="34"/>
      <c r="C132" s="43"/>
      <c r="D132" s="43"/>
      <c r="E132" s="43"/>
      <c r="F132" s="47"/>
      <c r="G132" s="19"/>
      <c r="H132" s="17"/>
      <c r="I132" s="28"/>
      <c r="J132" s="7"/>
      <c r="K132" s="34"/>
      <c r="L132" s="43"/>
      <c r="M132" s="43"/>
      <c r="N132" s="43"/>
      <c r="O132" s="47"/>
      <c r="P132" s="19"/>
      <c r="Q132" s="17"/>
      <c r="R132" s="28"/>
    </row>
    <row r="133" spans="1:18" ht="15.75">
      <c r="A133" s="127" t="s">
        <v>153</v>
      </c>
      <c r="B133" s="129">
        <f t="shared" ref="B133:G133" si="16">AVERAGE(B125:B129)</f>
        <v>11.931999999999999</v>
      </c>
      <c r="C133" s="130">
        <f t="shared" si="16"/>
        <v>421.95599999999996</v>
      </c>
      <c r="D133" s="130">
        <f t="shared" si="16"/>
        <v>146.32</v>
      </c>
      <c r="E133" s="130">
        <f t="shared" si="16"/>
        <v>128.46999999999997</v>
      </c>
      <c r="F133" s="131">
        <f t="shared" si="16"/>
        <v>1246.4000000000001</v>
      </c>
      <c r="G133" s="129">
        <f t="shared" si="16"/>
        <v>0.30437865660897562</v>
      </c>
      <c r="H133" s="129">
        <f t="shared" ref="H133:I133" si="17">AVERAGE(H125:H129)</f>
        <v>12.111999999999998</v>
      </c>
      <c r="I133" s="130">
        <f t="shared" si="17"/>
        <v>5.8</v>
      </c>
      <c r="J133" s="127" t="s">
        <v>153</v>
      </c>
      <c r="K133" s="129">
        <f t="shared" ref="K133:R133" si="18">AVERAGE(K125:K129)</f>
        <v>11.51</v>
      </c>
      <c r="L133" s="130">
        <f t="shared" si="18"/>
        <v>530.40000000000009</v>
      </c>
      <c r="M133" s="130">
        <f t="shared" si="18"/>
        <v>132.42499999999998</v>
      </c>
      <c r="N133" s="130">
        <f t="shared" si="18"/>
        <v>131</v>
      </c>
      <c r="O133" s="131" t="e">
        <f t="shared" si="18"/>
        <v>#DIV/0!</v>
      </c>
      <c r="P133" s="129">
        <f t="shared" si="18"/>
        <v>0.24698394855642231</v>
      </c>
      <c r="Q133" s="129">
        <f t="shared" si="18"/>
        <v>11.51</v>
      </c>
      <c r="R133" s="130">
        <f t="shared" si="18"/>
        <v>6.3000000000000007</v>
      </c>
    </row>
    <row r="134" spans="1:18" ht="6" customHeight="1">
      <c r="A134" s="7"/>
      <c r="B134" s="32"/>
      <c r="C134" s="28"/>
      <c r="D134" s="28"/>
      <c r="E134" s="43"/>
      <c r="F134" s="47"/>
      <c r="G134" s="19"/>
      <c r="H134" s="17"/>
      <c r="I134" s="28"/>
      <c r="J134" s="7"/>
      <c r="K134" s="32"/>
      <c r="L134" s="28"/>
      <c r="M134" s="28"/>
      <c r="N134" s="43"/>
      <c r="O134" s="47"/>
      <c r="P134" s="19"/>
      <c r="Q134" s="17"/>
      <c r="R134" s="28"/>
    </row>
    <row r="135" spans="1:18" ht="13.5">
      <c r="A135" s="7" t="s">
        <v>152</v>
      </c>
      <c r="B135" s="48">
        <f t="shared" ref="B135:G135" si="19">MAX(B125:B129)</f>
        <v>12.56</v>
      </c>
      <c r="C135" s="45">
        <f t="shared" si="19"/>
        <v>430</v>
      </c>
      <c r="D135" s="45">
        <f t="shared" si="19"/>
        <v>153.1</v>
      </c>
      <c r="E135" s="45">
        <f t="shared" si="19"/>
        <v>134.6</v>
      </c>
      <c r="F135" s="49">
        <f t="shared" si="19"/>
        <v>1301</v>
      </c>
      <c r="G135" s="48">
        <f t="shared" si="19"/>
        <v>0.31302325581395346</v>
      </c>
      <c r="H135" s="48">
        <f t="shared" ref="H135:I135" si="20">MAX(H125:H129)</f>
        <v>12.59</v>
      </c>
      <c r="I135" s="45">
        <f t="shared" si="20"/>
        <v>6.3</v>
      </c>
      <c r="J135" s="7" t="s">
        <v>152</v>
      </c>
      <c r="K135" s="48">
        <f t="shared" ref="K135:R135" si="21">MAX(K125:K129)</f>
        <v>11.51</v>
      </c>
      <c r="L135" s="45">
        <f t="shared" si="21"/>
        <v>531.5</v>
      </c>
      <c r="M135" s="45">
        <f t="shared" si="21"/>
        <v>134.69999999999999</v>
      </c>
      <c r="N135" s="45">
        <f t="shared" si="21"/>
        <v>131</v>
      </c>
      <c r="O135" s="49">
        <f t="shared" si="21"/>
        <v>0</v>
      </c>
      <c r="P135" s="48">
        <f t="shared" si="21"/>
        <v>0.24744994333207407</v>
      </c>
      <c r="Q135" s="48">
        <f t="shared" si="21"/>
        <v>11.51</v>
      </c>
      <c r="R135" s="45">
        <f t="shared" si="21"/>
        <v>6.7</v>
      </c>
    </row>
    <row r="136" spans="1:18" ht="7.5" customHeight="1">
      <c r="A136" s="46"/>
      <c r="B136" s="46"/>
      <c r="C136" s="19"/>
      <c r="D136" s="19"/>
      <c r="E136" s="19"/>
      <c r="F136" s="19"/>
      <c r="G136" s="19"/>
      <c r="H136" s="19"/>
      <c r="I136" s="19"/>
      <c r="J136" s="46"/>
      <c r="K136" s="46"/>
      <c r="L136" s="19"/>
      <c r="M136" s="19"/>
      <c r="N136" s="19"/>
      <c r="O136" s="19"/>
      <c r="P136" s="19"/>
      <c r="Q136" s="19"/>
      <c r="R136" s="19"/>
    </row>
    <row r="137" spans="1:18" ht="13.5">
      <c r="A137" s="7" t="s">
        <v>154</v>
      </c>
      <c r="B137" s="28">
        <f>(B131-B133)*100/B133</f>
        <v>-3.5367080120683783</v>
      </c>
      <c r="C137" s="28">
        <f t="shared" ref="C137:I137" si="22">(C131-C133)*100/C133</f>
        <v>-2.9424868943681193</v>
      </c>
      <c r="D137" s="28">
        <f t="shared" si="22"/>
        <v>-3.0207763805358034</v>
      </c>
      <c r="E137" s="28">
        <f t="shared" si="22"/>
        <v>-5.4487428971744167</v>
      </c>
      <c r="F137" s="28">
        <f t="shared" si="22"/>
        <v>-3.4017971758665024</v>
      </c>
      <c r="G137" s="28">
        <f t="shared" si="22"/>
        <v>-4.1721004094928551</v>
      </c>
      <c r="H137" s="28">
        <f t="shared" si="22"/>
        <v>-4.1446499339497933</v>
      </c>
      <c r="I137" s="28">
        <f t="shared" si="22"/>
        <v>-17.241379310344829</v>
      </c>
      <c r="J137" s="7" t="s">
        <v>154</v>
      </c>
      <c r="K137" s="28">
        <f>(K131-K133)*100/K133</f>
        <v>0</v>
      </c>
      <c r="L137" s="28">
        <f t="shared" ref="L137:R137" si="23">(L131-L133)*100/L133</f>
        <v>-0.18853695324285699</v>
      </c>
      <c r="M137" s="28">
        <f t="shared" si="23"/>
        <v>-2.0577685482348458</v>
      </c>
      <c r="N137" s="28">
        <f t="shared" si="23"/>
        <v>0</v>
      </c>
      <c r="O137" s="28" t="e">
        <f t="shared" si="23"/>
        <v>#DIV/0!</v>
      </c>
      <c r="P137" s="28">
        <f t="shared" si="23"/>
        <v>-0.20717953765708608</v>
      </c>
      <c r="Q137" s="28">
        <f t="shared" si="23"/>
        <v>0</v>
      </c>
      <c r="R137" s="28">
        <f t="shared" si="23"/>
        <v>-6.3492063492063542</v>
      </c>
    </row>
    <row r="138" spans="1:18" ht="13.5">
      <c r="A138" s="7" t="s">
        <v>155</v>
      </c>
      <c r="B138" s="28">
        <f>(B135-B133)*100/B133</f>
        <v>5.2631578947368585</v>
      </c>
      <c r="C138" s="28">
        <f t="shared" ref="C138:I138" si="24">(C135-C133)*100/C133</f>
        <v>1.9063599048242093</v>
      </c>
      <c r="D138" s="28">
        <f t="shared" si="24"/>
        <v>4.6336796063422643</v>
      </c>
      <c r="E138" s="28">
        <f t="shared" si="24"/>
        <v>4.7715419942399198</v>
      </c>
      <c r="F138" s="28">
        <f t="shared" si="24"/>
        <v>4.3806161745827907</v>
      </c>
      <c r="G138" s="28">
        <f t="shared" si="24"/>
        <v>2.8400806092272268</v>
      </c>
      <c r="H138" s="28">
        <f t="shared" si="24"/>
        <v>3.9464993394980317</v>
      </c>
      <c r="I138" s="28">
        <f t="shared" si="24"/>
        <v>8.6206896551724146</v>
      </c>
      <c r="J138" s="7" t="s">
        <v>155</v>
      </c>
      <c r="K138" s="28">
        <f>(K135-K133)*100/K133</f>
        <v>0</v>
      </c>
      <c r="L138" s="28">
        <f t="shared" ref="L138:R138" si="25">(L135-L133)*100/L133</f>
        <v>0.20739064856710196</v>
      </c>
      <c r="M138" s="28">
        <f t="shared" si="25"/>
        <v>1.7179535586180903</v>
      </c>
      <c r="N138" s="28">
        <f t="shared" si="25"/>
        <v>0</v>
      </c>
      <c r="O138" s="28" t="e">
        <f t="shared" si="25"/>
        <v>#DIV/0!</v>
      </c>
      <c r="P138" s="28">
        <f t="shared" si="25"/>
        <v>0.18867411359135677</v>
      </c>
      <c r="Q138" s="28">
        <f t="shared" si="25"/>
        <v>0</v>
      </c>
      <c r="R138" s="28">
        <f t="shared" si="25"/>
        <v>6.3492063492063391</v>
      </c>
    </row>
    <row r="139" spans="1:18" ht="15">
      <c r="A139" s="46"/>
      <c r="B139" s="46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1:18" ht="18.75">
      <c r="A140" s="9" t="s">
        <v>205</v>
      </c>
      <c r="B140" s="32"/>
      <c r="C140" s="17"/>
      <c r="D140" s="17"/>
      <c r="E140" s="19"/>
      <c r="F140" s="19"/>
      <c r="G140" s="19"/>
      <c r="H140" s="17"/>
      <c r="I140" s="16"/>
      <c r="J140" s="9" t="s">
        <v>212</v>
      </c>
      <c r="K140" s="32"/>
      <c r="L140" s="17"/>
      <c r="M140" s="17"/>
      <c r="N140" s="19"/>
      <c r="O140" s="19"/>
      <c r="P140" s="19"/>
      <c r="Q140" s="17"/>
      <c r="R140" s="16"/>
    </row>
    <row r="141" spans="1:18" ht="18">
      <c r="A141" s="36"/>
      <c r="B141" s="19"/>
      <c r="C141" s="19"/>
      <c r="D141" s="19"/>
      <c r="E141" s="19"/>
      <c r="F141" s="19"/>
      <c r="G141" s="19"/>
      <c r="H141" s="19"/>
      <c r="I141" s="19"/>
      <c r="J141" s="36"/>
      <c r="K141" s="19"/>
      <c r="L141" s="19"/>
      <c r="M141" s="19"/>
      <c r="N141" s="19"/>
      <c r="O141" s="19"/>
      <c r="P141" s="19"/>
      <c r="Q141" s="19"/>
      <c r="R141" s="19"/>
    </row>
    <row r="142" spans="1:18" ht="14.25">
      <c r="A142" s="57" t="s">
        <v>41</v>
      </c>
      <c r="B142" s="58" t="s">
        <v>3</v>
      </c>
      <c r="C142" s="58" t="s">
        <v>9</v>
      </c>
      <c r="D142" s="58" t="s">
        <v>142</v>
      </c>
      <c r="E142" s="58" t="s">
        <v>4</v>
      </c>
      <c r="F142" s="58" t="s">
        <v>7</v>
      </c>
      <c r="G142" s="58" t="s">
        <v>8</v>
      </c>
      <c r="H142" s="58" t="s">
        <v>6</v>
      </c>
      <c r="I142" s="58" t="s">
        <v>5</v>
      </c>
      <c r="J142" s="57" t="s">
        <v>41</v>
      </c>
      <c r="K142" s="58" t="s">
        <v>3</v>
      </c>
      <c r="L142" s="58" t="s">
        <v>9</v>
      </c>
      <c r="M142" s="58" t="s">
        <v>142</v>
      </c>
      <c r="N142" s="58" t="s">
        <v>4</v>
      </c>
      <c r="O142" s="58" t="s">
        <v>7</v>
      </c>
      <c r="P142" s="58" t="s">
        <v>8</v>
      </c>
      <c r="Q142" s="58" t="s">
        <v>6</v>
      </c>
      <c r="R142" s="58" t="s">
        <v>5</v>
      </c>
    </row>
    <row r="143" spans="1:18" ht="13.5">
      <c r="A143" s="91" t="s">
        <v>94</v>
      </c>
      <c r="B143" s="185">
        <v>110.61</v>
      </c>
      <c r="C143" s="96" t="s">
        <v>124</v>
      </c>
      <c r="D143" s="97">
        <v>1.4750000000000001</v>
      </c>
      <c r="E143" s="95">
        <v>83.8</v>
      </c>
      <c r="F143" s="185">
        <v>74.989999999999995</v>
      </c>
      <c r="G143" s="185">
        <v>158.36000000000001</v>
      </c>
      <c r="H143" s="95">
        <v>821.8</v>
      </c>
      <c r="I143" s="185">
        <v>91.25</v>
      </c>
      <c r="J143" s="39" t="s">
        <v>210</v>
      </c>
      <c r="K143" s="149">
        <v>96.64</v>
      </c>
      <c r="L143" s="166" t="s">
        <v>211</v>
      </c>
      <c r="M143" s="5">
        <v>1.61</v>
      </c>
      <c r="N143" s="41">
        <v>75.2</v>
      </c>
      <c r="O143" s="149">
        <v>60.02</v>
      </c>
      <c r="P143" s="149">
        <v>103.22</v>
      </c>
      <c r="Q143" s="41">
        <v>737.7</v>
      </c>
      <c r="R143" s="149">
        <v>81.37</v>
      </c>
    </row>
    <row r="144" spans="1:18" ht="13.5">
      <c r="A144" s="91" t="s">
        <v>99</v>
      </c>
      <c r="B144" s="185">
        <v>112.59</v>
      </c>
      <c r="C144" s="96" t="s">
        <v>125</v>
      </c>
      <c r="D144" s="97">
        <v>1.28</v>
      </c>
      <c r="E144" s="95">
        <v>86.6</v>
      </c>
      <c r="F144" s="185">
        <v>87.96</v>
      </c>
      <c r="G144" s="185">
        <v>286.16000000000003</v>
      </c>
      <c r="H144" s="95">
        <v>849.1</v>
      </c>
      <c r="I144" s="185">
        <v>103.59</v>
      </c>
      <c r="J144" s="73" t="s">
        <v>213</v>
      </c>
      <c r="K144" s="148">
        <v>97.04</v>
      </c>
      <c r="L144" s="88" t="s">
        <v>211</v>
      </c>
      <c r="M144" s="89">
        <v>1.66</v>
      </c>
      <c r="N144" s="87">
        <v>75.5</v>
      </c>
      <c r="O144" s="148">
        <v>58.46</v>
      </c>
      <c r="P144" s="148">
        <v>104.6</v>
      </c>
      <c r="Q144" s="87">
        <v>740.8</v>
      </c>
      <c r="R144" s="148">
        <v>78.92</v>
      </c>
    </row>
    <row r="145" spans="1:18" ht="13.5">
      <c r="A145" s="39" t="s">
        <v>132</v>
      </c>
      <c r="B145" s="149">
        <v>93.9</v>
      </c>
      <c r="C145" s="40" t="s">
        <v>124</v>
      </c>
      <c r="D145" s="5">
        <v>1.36</v>
      </c>
      <c r="E145" s="41">
        <v>78.8</v>
      </c>
      <c r="F145" s="149">
        <v>69.040000000000006</v>
      </c>
      <c r="G145" s="149">
        <v>173.96</v>
      </c>
      <c r="H145" s="41">
        <v>773</v>
      </c>
      <c r="I145" s="149">
        <v>89.32</v>
      </c>
      <c r="J145" s="170" t="s">
        <v>215</v>
      </c>
      <c r="K145" s="174">
        <v>86.4</v>
      </c>
      <c r="L145" s="175" t="s">
        <v>216</v>
      </c>
      <c r="M145" s="176">
        <v>1.7450000000000001</v>
      </c>
      <c r="N145" s="177">
        <v>67.3</v>
      </c>
      <c r="O145" s="174">
        <v>49.51</v>
      </c>
      <c r="P145" s="174">
        <v>92.29</v>
      </c>
      <c r="Q145" s="177">
        <v>659.5</v>
      </c>
      <c r="R145" s="174">
        <v>75.069999999999993</v>
      </c>
    </row>
    <row r="146" spans="1:18" ht="13.5">
      <c r="A146" s="39" t="s">
        <v>133</v>
      </c>
      <c r="B146" s="149">
        <v>109.93</v>
      </c>
      <c r="C146" s="40" t="s">
        <v>136</v>
      </c>
      <c r="D146" s="5">
        <v>1.42</v>
      </c>
      <c r="E146" s="41">
        <v>90.1</v>
      </c>
      <c r="F146" s="149">
        <v>77.42</v>
      </c>
      <c r="G146" s="149">
        <v>198.07</v>
      </c>
      <c r="H146" s="41">
        <v>883.7</v>
      </c>
      <c r="I146" s="149">
        <v>87.61</v>
      </c>
      <c r="J146" s="73" t="s">
        <v>217</v>
      </c>
      <c r="K146" s="148">
        <v>92.14</v>
      </c>
      <c r="L146" s="88" t="s">
        <v>216</v>
      </c>
      <c r="M146" s="89">
        <v>1.7050000000000001</v>
      </c>
      <c r="N146" s="87">
        <v>71.7</v>
      </c>
      <c r="O146" s="148">
        <v>54.04</v>
      </c>
      <c r="P146" s="148">
        <v>98.12</v>
      </c>
      <c r="Q146" s="87">
        <v>703.4</v>
      </c>
      <c r="R146" s="148">
        <v>76.83</v>
      </c>
    </row>
    <row r="147" spans="1:18" ht="13.5">
      <c r="A147" s="73" t="s">
        <v>134</v>
      </c>
      <c r="B147" s="148">
        <v>113.22</v>
      </c>
      <c r="C147" s="88" t="s">
        <v>138</v>
      </c>
      <c r="D147" s="89">
        <v>1.1499999999999999</v>
      </c>
      <c r="E147" s="87">
        <v>89.3</v>
      </c>
      <c r="F147" s="148">
        <v>98.45</v>
      </c>
      <c r="G147" s="148">
        <v>369.87</v>
      </c>
      <c r="H147" s="87">
        <v>875.8</v>
      </c>
      <c r="I147" s="148">
        <v>112.41</v>
      </c>
      <c r="J147" s="73"/>
      <c r="K147" s="87"/>
      <c r="L147" s="88"/>
      <c r="M147" s="89"/>
      <c r="N147" s="87"/>
      <c r="O147" s="87"/>
      <c r="P147" s="87"/>
      <c r="Q147" s="90"/>
      <c r="R147" s="87"/>
    </row>
    <row r="148" spans="1:18" ht="6" customHeight="1">
      <c r="A148" s="36"/>
      <c r="B148" s="31"/>
      <c r="C148" s="18"/>
      <c r="D148" s="31"/>
      <c r="E148" s="38"/>
      <c r="F148" s="31"/>
      <c r="G148" s="31"/>
      <c r="H148" s="38"/>
      <c r="I148" s="31"/>
      <c r="J148" s="36"/>
      <c r="K148" s="38"/>
      <c r="L148" s="18"/>
      <c r="M148" s="31"/>
      <c r="N148" s="38"/>
      <c r="O148" s="38"/>
      <c r="P148" s="38"/>
      <c r="Q148" s="55"/>
      <c r="R148" s="38"/>
    </row>
    <row r="149" spans="1:18" ht="13.5">
      <c r="A149" s="7" t="s">
        <v>151</v>
      </c>
      <c r="B149" s="17">
        <f>MIN(B143:B147)</f>
        <v>93.9</v>
      </c>
      <c r="C149" s="18" t="s">
        <v>91</v>
      </c>
      <c r="D149" s="4">
        <f t="shared" ref="D149:I149" si="26">MIN(D143:D147)</f>
        <v>1.1499999999999999</v>
      </c>
      <c r="E149" s="28">
        <f t="shared" si="26"/>
        <v>78.8</v>
      </c>
      <c r="F149" s="17">
        <f t="shared" si="26"/>
        <v>69.040000000000006</v>
      </c>
      <c r="G149" s="17">
        <f t="shared" si="26"/>
        <v>158.36000000000001</v>
      </c>
      <c r="H149" s="28">
        <f t="shared" si="26"/>
        <v>773</v>
      </c>
      <c r="I149" s="17">
        <f t="shared" si="26"/>
        <v>87.61</v>
      </c>
      <c r="J149" s="7" t="s">
        <v>151</v>
      </c>
      <c r="K149" s="28">
        <f>MIN(K143:K147)</f>
        <v>86.4</v>
      </c>
      <c r="L149" s="18" t="s">
        <v>91</v>
      </c>
      <c r="M149" s="4">
        <f t="shared" ref="M149:R149" si="27">MIN(M143:M147)</f>
        <v>1.61</v>
      </c>
      <c r="N149" s="28">
        <f t="shared" si="27"/>
        <v>67.3</v>
      </c>
      <c r="O149" s="28">
        <f t="shared" si="27"/>
        <v>49.51</v>
      </c>
      <c r="P149" s="28">
        <f t="shared" si="27"/>
        <v>92.29</v>
      </c>
      <c r="Q149" s="33">
        <f t="shared" si="27"/>
        <v>659.5</v>
      </c>
      <c r="R149" s="28">
        <f t="shared" si="27"/>
        <v>75.069999999999993</v>
      </c>
    </row>
    <row r="150" spans="1:18" ht="6" customHeight="1">
      <c r="A150" s="7"/>
      <c r="B150" s="35"/>
      <c r="C150" s="18"/>
      <c r="D150" s="42"/>
      <c r="E150" s="43"/>
      <c r="F150" s="35"/>
      <c r="G150" s="35"/>
      <c r="H150" s="44"/>
      <c r="I150" s="139"/>
      <c r="J150" s="7"/>
      <c r="K150" s="43"/>
      <c r="L150" s="18"/>
      <c r="M150" s="42"/>
      <c r="N150" s="43"/>
      <c r="O150" s="43"/>
      <c r="P150" s="43"/>
      <c r="Q150" s="56"/>
      <c r="R150" s="44"/>
    </row>
    <row r="151" spans="1:18" ht="15.75">
      <c r="A151" s="127" t="s">
        <v>153</v>
      </c>
      <c r="B151" s="129">
        <f>AVERAGE(B143:B147)</f>
        <v>108.05</v>
      </c>
      <c r="C151" s="132" t="s">
        <v>91</v>
      </c>
      <c r="D151" s="133">
        <f t="shared" ref="D151:I151" si="28">AVERAGE(D143:D147)</f>
        <v>1.3370000000000002</v>
      </c>
      <c r="E151" s="130">
        <f t="shared" si="28"/>
        <v>85.72</v>
      </c>
      <c r="F151" s="129">
        <f t="shared" si="28"/>
        <v>81.572000000000003</v>
      </c>
      <c r="G151" s="129">
        <f t="shared" si="28"/>
        <v>237.28400000000002</v>
      </c>
      <c r="H151" s="130">
        <f t="shared" si="28"/>
        <v>840.68000000000006</v>
      </c>
      <c r="I151" s="129">
        <f t="shared" si="28"/>
        <v>96.835999999999984</v>
      </c>
      <c r="J151" s="127" t="s">
        <v>153</v>
      </c>
      <c r="K151" s="130">
        <f>AVERAGE(K143:K147)</f>
        <v>93.055000000000007</v>
      </c>
      <c r="L151" s="132" t="s">
        <v>91</v>
      </c>
      <c r="M151" s="133">
        <f t="shared" ref="M151:R151" si="29">AVERAGE(M143:M147)</f>
        <v>1.6800000000000002</v>
      </c>
      <c r="N151" s="130">
        <f t="shared" si="29"/>
        <v>72.424999999999997</v>
      </c>
      <c r="O151" s="130">
        <f t="shared" si="29"/>
        <v>55.5075</v>
      </c>
      <c r="P151" s="130">
        <f t="shared" si="29"/>
        <v>99.557500000000005</v>
      </c>
      <c r="Q151" s="131">
        <f t="shared" si="29"/>
        <v>710.35</v>
      </c>
      <c r="R151" s="130">
        <f t="shared" si="29"/>
        <v>78.047499999999999</v>
      </c>
    </row>
    <row r="152" spans="1:18" ht="6" customHeight="1">
      <c r="A152" s="7"/>
      <c r="B152" s="17"/>
      <c r="C152" s="18"/>
      <c r="D152" s="4"/>
      <c r="E152" s="28"/>
      <c r="F152" s="17"/>
      <c r="G152" s="17"/>
      <c r="H152" s="45"/>
      <c r="I152" s="48"/>
      <c r="J152" s="7"/>
      <c r="K152" s="28"/>
      <c r="L152" s="18"/>
      <c r="M152" s="4"/>
      <c r="N152" s="28"/>
      <c r="O152" s="28"/>
      <c r="P152" s="28"/>
      <c r="Q152" s="49"/>
      <c r="R152" s="45"/>
    </row>
    <row r="153" spans="1:18" ht="13.5">
      <c r="A153" s="7" t="s">
        <v>152</v>
      </c>
      <c r="B153" s="17">
        <f>MAX(B143:B147)</f>
        <v>113.22</v>
      </c>
      <c r="C153" s="18" t="s">
        <v>91</v>
      </c>
      <c r="D153" s="4">
        <f t="shared" ref="D153:I153" si="30">MAX(D143:D147)</f>
        <v>1.4750000000000001</v>
      </c>
      <c r="E153" s="28">
        <f t="shared" si="30"/>
        <v>90.1</v>
      </c>
      <c r="F153" s="17">
        <f t="shared" si="30"/>
        <v>98.45</v>
      </c>
      <c r="G153" s="17">
        <f t="shared" si="30"/>
        <v>369.87</v>
      </c>
      <c r="H153" s="28">
        <f t="shared" si="30"/>
        <v>883.7</v>
      </c>
      <c r="I153" s="17">
        <f t="shared" si="30"/>
        <v>112.41</v>
      </c>
      <c r="J153" s="7" t="s">
        <v>152</v>
      </c>
      <c r="K153" s="28">
        <f>MAX(K143:K147)</f>
        <v>97.04</v>
      </c>
      <c r="L153" s="18" t="s">
        <v>91</v>
      </c>
      <c r="M153" s="4">
        <f t="shared" ref="M153:R153" si="31">MAX(M143:M147)</f>
        <v>1.7450000000000001</v>
      </c>
      <c r="N153" s="28">
        <f t="shared" si="31"/>
        <v>75.5</v>
      </c>
      <c r="O153" s="28">
        <f t="shared" si="31"/>
        <v>60.02</v>
      </c>
      <c r="P153" s="28">
        <f t="shared" si="31"/>
        <v>104.6</v>
      </c>
      <c r="Q153" s="33">
        <f t="shared" si="31"/>
        <v>740.8</v>
      </c>
      <c r="R153" s="28">
        <f t="shared" si="31"/>
        <v>81.37</v>
      </c>
    </row>
    <row r="154" spans="1:18" ht="7.5" customHeight="1">
      <c r="A154" s="46"/>
      <c r="B154" s="50"/>
      <c r="C154" s="19"/>
      <c r="D154" s="19"/>
      <c r="E154" s="19"/>
      <c r="F154" s="19"/>
      <c r="G154" s="19"/>
      <c r="H154" s="19"/>
      <c r="I154" s="19"/>
      <c r="J154" s="46"/>
      <c r="K154" s="50"/>
      <c r="L154" s="19"/>
      <c r="M154" s="19"/>
      <c r="N154" s="19"/>
      <c r="O154" s="19"/>
      <c r="P154" s="19"/>
      <c r="Q154" s="19"/>
      <c r="R154" s="19"/>
    </row>
    <row r="155" spans="1:18" ht="13.5">
      <c r="A155" s="7" t="s">
        <v>154</v>
      </c>
      <c r="B155" s="28">
        <f>(B149-B151)*100/B151</f>
        <v>-13.095788986580279</v>
      </c>
      <c r="C155" s="28"/>
      <c r="D155" s="28">
        <f t="shared" ref="D155:I155" si="32">(D149-D151)*100/D151</f>
        <v>-13.986537023186257</v>
      </c>
      <c r="E155" s="28">
        <f t="shared" si="32"/>
        <v>-8.0727951469902042</v>
      </c>
      <c r="F155" s="28">
        <f t="shared" si="32"/>
        <v>-15.363114794292153</v>
      </c>
      <c r="G155" s="28">
        <f t="shared" si="32"/>
        <v>-33.261408270258421</v>
      </c>
      <c r="H155" s="28">
        <f t="shared" si="32"/>
        <v>-8.0506256839701269</v>
      </c>
      <c r="I155" s="28">
        <f t="shared" si="32"/>
        <v>-9.5274484695774166</v>
      </c>
      <c r="J155" s="7" t="s">
        <v>154</v>
      </c>
      <c r="K155" s="28">
        <f>(K149-K151)*100/K151</f>
        <v>-7.1516844876685841</v>
      </c>
      <c r="L155" s="28"/>
      <c r="M155" s="28">
        <f t="shared" ref="M155:R155" si="33">(M149-M151)*100/M151</f>
        <v>-4.1666666666666696</v>
      </c>
      <c r="N155" s="28">
        <f t="shared" si="33"/>
        <v>-7.0762858129099069</v>
      </c>
      <c r="O155" s="28">
        <f t="shared" si="33"/>
        <v>-10.804846191956045</v>
      </c>
      <c r="P155" s="28">
        <f t="shared" si="33"/>
        <v>-7.2998016221781352</v>
      </c>
      <c r="Q155" s="28">
        <f t="shared" si="33"/>
        <v>-7.158443021045966</v>
      </c>
      <c r="R155" s="28">
        <f t="shared" si="33"/>
        <v>-3.8149844645888802</v>
      </c>
    </row>
    <row r="156" spans="1:18" ht="13.5">
      <c r="A156" s="7" t="s">
        <v>155</v>
      </c>
      <c r="B156" s="28">
        <f>(B153-B151)*100/B151</f>
        <v>4.7848218417399373</v>
      </c>
      <c r="C156" s="28"/>
      <c r="D156" s="28">
        <f t="shared" ref="D156:I156" si="34">(D153-D151)*100/D151</f>
        <v>10.321615557217642</v>
      </c>
      <c r="E156" s="28">
        <f t="shared" si="34"/>
        <v>5.1096593560429255</v>
      </c>
      <c r="F156" s="28">
        <f t="shared" si="34"/>
        <v>20.690923356053545</v>
      </c>
      <c r="G156" s="28">
        <f t="shared" si="34"/>
        <v>55.876502419042147</v>
      </c>
      <c r="H156" s="28">
        <f t="shared" si="34"/>
        <v>5.1172860065661103</v>
      </c>
      <c r="I156" s="28">
        <f t="shared" si="34"/>
        <v>16.082861745631806</v>
      </c>
      <c r="J156" s="7" t="s">
        <v>155</v>
      </c>
      <c r="K156" s="28">
        <f>(K153-K151)*100/K151</f>
        <v>4.2824136263500074</v>
      </c>
      <c r="L156" s="28"/>
      <c r="M156" s="28">
        <f t="shared" ref="M156:R156" si="35">(M153-M151)*100/M151</f>
        <v>3.8690476190476155</v>
      </c>
      <c r="N156" s="28">
        <f t="shared" si="35"/>
        <v>4.245771487745948</v>
      </c>
      <c r="O156" s="28">
        <f t="shared" si="35"/>
        <v>8.1295320452191202</v>
      </c>
      <c r="P156" s="28">
        <f t="shared" si="35"/>
        <v>5.0649122366471531</v>
      </c>
      <c r="Q156" s="28">
        <f t="shared" si="35"/>
        <v>4.286619272189756</v>
      </c>
      <c r="R156" s="28">
        <f t="shared" si="35"/>
        <v>4.2570229667830555</v>
      </c>
    </row>
    <row r="157" spans="1:18" ht="15">
      <c r="A157" s="46"/>
      <c r="B157" s="46"/>
      <c r="C157" s="19"/>
      <c r="D157" s="19"/>
      <c r="E157" s="19"/>
      <c r="F157" s="19"/>
      <c r="G157" s="19"/>
      <c r="H157" s="19"/>
      <c r="I157" s="19"/>
      <c r="J157" s="46"/>
      <c r="K157" s="46"/>
      <c r="L157" s="19"/>
      <c r="M157" s="19"/>
      <c r="N157" s="19"/>
      <c r="O157" s="19"/>
      <c r="P157" s="19"/>
      <c r="Q157" s="19"/>
      <c r="R157" s="19"/>
    </row>
    <row r="158" spans="1:18" ht="25.5">
      <c r="A158" s="51" t="s">
        <v>11</v>
      </c>
      <c r="B158" s="7"/>
      <c r="C158" s="52" t="s">
        <v>136</v>
      </c>
      <c r="D158" s="7"/>
      <c r="E158" s="53" t="s">
        <v>12</v>
      </c>
      <c r="F158" s="19"/>
      <c r="G158" s="19"/>
      <c r="H158" s="19"/>
      <c r="I158" s="19"/>
      <c r="J158" s="51" t="s">
        <v>11</v>
      </c>
      <c r="K158" s="7"/>
      <c r="L158" s="52" t="s">
        <v>211</v>
      </c>
      <c r="M158" s="7"/>
      <c r="N158" s="53" t="s">
        <v>12</v>
      </c>
      <c r="O158" s="19"/>
      <c r="P158" s="19"/>
      <c r="Q158" s="19"/>
      <c r="R158" s="19"/>
    </row>
    <row r="159" spans="1:18" ht="15" customHeight="1">
      <c r="A159" s="51"/>
      <c r="B159" s="7"/>
      <c r="C159" s="52"/>
      <c r="D159" s="7"/>
      <c r="E159" s="53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1:18" ht="15" customHeight="1">
      <c r="A160" s="51"/>
      <c r="B160" s="7"/>
      <c r="C160" s="52"/>
      <c r="D160" s="7"/>
      <c r="E160" s="53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1:17" ht="15" customHeight="1">
      <c r="A161" s="51"/>
      <c r="B161" s="7"/>
      <c r="C161" s="52"/>
      <c r="D161" s="7"/>
      <c r="E161" s="53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1:17" ht="15" customHeight="1">
      <c r="A162" s="51"/>
      <c r="B162" s="7"/>
      <c r="C162" s="52"/>
      <c r="D162" s="7"/>
      <c r="E162" s="53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1:17" ht="15" customHeight="1">
      <c r="A163" s="51"/>
      <c r="B163" s="7"/>
      <c r="C163" s="52"/>
      <c r="D163" s="7"/>
      <c r="E163" s="53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1:17" ht="15" customHeight="1">
      <c r="A164" s="51"/>
      <c r="B164" s="7"/>
      <c r="C164" s="52"/>
      <c r="D164" s="7"/>
      <c r="E164" s="53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1:17" ht="15" customHeight="1">
      <c r="A165" s="51"/>
      <c r="B165" s="7"/>
      <c r="C165" s="52"/>
      <c r="D165" s="7"/>
      <c r="E165" s="53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1:17" ht="15" customHeight="1">
      <c r="A166" s="51"/>
      <c r="B166" s="7"/>
      <c r="C166" s="52"/>
      <c r="D166" s="7"/>
      <c r="E166" s="53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1:17" ht="15" customHeight="1">
      <c r="A167" s="51"/>
      <c r="B167" s="7"/>
      <c r="C167" s="52"/>
      <c r="D167" s="7"/>
      <c r="E167" s="53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1:17" ht="15" customHeight="1">
      <c r="A168" s="51"/>
      <c r="B168" s="7"/>
      <c r="C168" s="52"/>
      <c r="D168" s="7"/>
      <c r="E168" s="53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1:17" ht="15" customHeight="1">
      <c r="A169" s="51"/>
      <c r="B169" s="7"/>
      <c r="C169" s="52"/>
      <c r="D169" s="7"/>
      <c r="E169" s="53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1:17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1:17" ht="18.75">
      <c r="A171" s="9" t="s">
        <v>52</v>
      </c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1:17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1:17" ht="15">
      <c r="A173" s="46" t="s">
        <v>48</v>
      </c>
      <c r="B173" s="46" t="s">
        <v>56</v>
      </c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1:17" ht="15">
      <c r="A174" s="46" t="s">
        <v>23</v>
      </c>
      <c r="B174" s="46" t="s">
        <v>57</v>
      </c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1:17" ht="15">
      <c r="A175" s="46" t="s">
        <v>53</v>
      </c>
      <c r="B175" s="46" t="s">
        <v>58</v>
      </c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1:17" ht="15">
      <c r="A176" s="46" t="s">
        <v>54</v>
      </c>
      <c r="B176" s="46" t="s">
        <v>55</v>
      </c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1:17" ht="15">
      <c r="A177" s="46" t="s">
        <v>59</v>
      </c>
      <c r="B177" s="46" t="s">
        <v>60</v>
      </c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1:17" ht="15">
      <c r="A178" s="46" t="s">
        <v>61</v>
      </c>
      <c r="B178" s="46" t="s">
        <v>62</v>
      </c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1:17" ht="15">
      <c r="A179" s="46" t="s">
        <v>63</v>
      </c>
      <c r="B179" s="46" t="s">
        <v>64</v>
      </c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1:17" ht="15">
      <c r="A180" s="46" t="s">
        <v>65</v>
      </c>
      <c r="B180" s="46" t="s">
        <v>66</v>
      </c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1:17" ht="15">
      <c r="A181" s="46" t="s">
        <v>67</v>
      </c>
      <c r="B181" s="46" t="s">
        <v>68</v>
      </c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1:17" ht="15">
      <c r="A182" s="46"/>
      <c r="B182" s="46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1:17" ht="15">
      <c r="A183" s="46" t="s">
        <v>39</v>
      </c>
      <c r="B183" s="46" t="s">
        <v>51</v>
      </c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1:17" ht="15">
      <c r="A184" s="46" t="s">
        <v>40</v>
      </c>
      <c r="B184" s="46" t="s">
        <v>69</v>
      </c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1:17" ht="15">
      <c r="A185" s="46" t="s">
        <v>41</v>
      </c>
      <c r="B185" s="46" t="s">
        <v>70</v>
      </c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1:17" ht="15">
      <c r="A186" s="46" t="s">
        <v>33</v>
      </c>
      <c r="B186" s="46" t="s">
        <v>71</v>
      </c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1:17" ht="15">
      <c r="A187" s="46" t="s">
        <v>97</v>
      </c>
      <c r="B187" s="46" t="s">
        <v>98</v>
      </c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1:17" ht="15">
      <c r="A188" s="46" t="s">
        <v>34</v>
      </c>
      <c r="B188" s="46" t="s">
        <v>49</v>
      </c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1:17" ht="15">
      <c r="A189" s="46" t="s">
        <v>13</v>
      </c>
      <c r="B189" s="46" t="s">
        <v>50</v>
      </c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1:17" ht="15">
      <c r="A190" s="46" t="s">
        <v>113</v>
      </c>
      <c r="B190" s="46" t="s">
        <v>114</v>
      </c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1:17" ht="15">
      <c r="A191" s="46" t="s">
        <v>36</v>
      </c>
      <c r="B191" s="46" t="s">
        <v>72</v>
      </c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1:17" ht="15">
      <c r="A192" s="46" t="s">
        <v>37</v>
      </c>
      <c r="B192" s="46" t="s">
        <v>73</v>
      </c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1:17" ht="15">
      <c r="A193" s="46" t="s">
        <v>38</v>
      </c>
      <c r="B193" s="46" t="s">
        <v>74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1:17" ht="15">
      <c r="A194" s="46" t="s">
        <v>76</v>
      </c>
      <c r="B194" s="46" t="s">
        <v>77</v>
      </c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1:17" ht="15">
      <c r="A195" s="46" t="s">
        <v>24</v>
      </c>
      <c r="B195" s="46" t="s">
        <v>78</v>
      </c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1:17" ht="15">
      <c r="A196" s="46" t="s">
        <v>46</v>
      </c>
      <c r="B196" s="46" t="s">
        <v>47</v>
      </c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1:17" ht="15">
      <c r="A197" s="46" t="s">
        <v>22</v>
      </c>
      <c r="B197" s="46" t="s">
        <v>45</v>
      </c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1:17" ht="15">
      <c r="A198" s="46" t="s">
        <v>81</v>
      </c>
      <c r="B198" s="46" t="s">
        <v>82</v>
      </c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1:17" ht="15">
      <c r="A199" s="46" t="s">
        <v>115</v>
      </c>
      <c r="B199" s="46" t="s">
        <v>116</v>
      </c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1:17" ht="15">
      <c r="A200" s="46" t="s">
        <v>120</v>
      </c>
      <c r="B200" s="46" t="s">
        <v>123</v>
      </c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1:17" ht="15">
      <c r="A201" s="46"/>
      <c r="B201" s="46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1:17" ht="15">
      <c r="A202" s="46" t="s">
        <v>14</v>
      </c>
      <c r="B202" s="46" t="s">
        <v>15</v>
      </c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1:17" ht="15">
      <c r="A203" s="46" t="s">
        <v>9</v>
      </c>
      <c r="B203" s="46" t="s">
        <v>83</v>
      </c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1:17" ht="15">
      <c r="A204" s="46" t="s">
        <v>143</v>
      </c>
      <c r="B204" s="46" t="s">
        <v>144</v>
      </c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1:17" ht="15">
      <c r="A205" s="46" t="s">
        <v>146</v>
      </c>
      <c r="B205" s="46" t="s">
        <v>145</v>
      </c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1:17" ht="15">
      <c r="A206" s="46" t="s">
        <v>147</v>
      </c>
      <c r="B206" s="46" t="s">
        <v>148</v>
      </c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1:17" ht="15">
      <c r="A207" s="46" t="s">
        <v>16</v>
      </c>
      <c r="B207" s="46" t="s">
        <v>17</v>
      </c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1:17" ht="15">
      <c r="A208" s="46" t="s">
        <v>18</v>
      </c>
      <c r="B208" s="46" t="s">
        <v>19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1:17" ht="15">
      <c r="A209" s="46" t="s">
        <v>20</v>
      </c>
      <c r="B209" s="46" t="s">
        <v>21</v>
      </c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1:17" ht="15">
      <c r="A210" s="46" t="s">
        <v>27</v>
      </c>
      <c r="B210" s="46" t="s">
        <v>28</v>
      </c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1:17" ht="15">
      <c r="A211" s="46" t="s">
        <v>29</v>
      </c>
      <c r="B211" s="46" t="s">
        <v>30</v>
      </c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1:17" ht="15">
      <c r="A212" s="46" t="s">
        <v>25</v>
      </c>
      <c r="B212" s="46" t="s">
        <v>84</v>
      </c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1:17" ht="15">
      <c r="A213" s="46" t="s">
        <v>26</v>
      </c>
      <c r="B213" s="46" t="s">
        <v>31</v>
      </c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1:17" ht="15">
      <c r="A214" s="46" t="s">
        <v>76</v>
      </c>
      <c r="B214" s="46" t="s">
        <v>85</v>
      </c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1:17" ht="15">
      <c r="A215" s="46" t="s">
        <v>43</v>
      </c>
      <c r="B215" s="50" t="s">
        <v>86</v>
      </c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1:17" ht="15">
      <c r="A216" s="46"/>
      <c r="B216" s="50" t="s">
        <v>87</v>
      </c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1:17" ht="15">
      <c r="A217" s="46"/>
      <c r="B217" s="50" t="s">
        <v>88</v>
      </c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1:17" ht="15">
      <c r="A218" s="46" t="s">
        <v>89</v>
      </c>
      <c r="B218" s="46" t="s">
        <v>90</v>
      </c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1:17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1:17" ht="15">
      <c r="A220" s="54" t="s">
        <v>226</v>
      </c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1:17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</sheetData>
  <phoneticPr fontId="1" type="noConversion"/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Marchi</dc:creator>
  <cp:lastModifiedBy>Carlos</cp:lastModifiedBy>
  <cp:lastPrinted>2019-07-11T00:02:31Z</cp:lastPrinted>
  <dcterms:created xsi:type="dcterms:W3CDTF">2006-11-27T12:44:27Z</dcterms:created>
  <dcterms:modified xsi:type="dcterms:W3CDTF">2019-07-11T00:02:40Z</dcterms:modified>
</cp:coreProperties>
</file>