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P12" i="1"/>
  <c r="P13"/>
  <c r="P14"/>
  <c r="P15"/>
  <c r="P16"/>
  <c r="O12"/>
  <c r="O13"/>
  <c r="O14"/>
  <c r="O15"/>
  <c r="O16"/>
  <c r="N12"/>
  <c r="N13"/>
  <c r="N14"/>
  <c r="N15"/>
  <c r="N16"/>
  <c r="M12"/>
  <c r="M13" s="1"/>
  <c r="M14" s="1"/>
  <c r="M15" s="1"/>
  <c r="M16" s="1"/>
  <c r="P4"/>
  <c r="P5"/>
  <c r="P6"/>
  <c r="P7"/>
  <c r="P8"/>
  <c r="P9"/>
  <c r="P10"/>
  <c r="P11"/>
  <c r="O4"/>
  <c r="O5"/>
  <c r="O6"/>
  <c r="O7"/>
  <c r="O8"/>
  <c r="O9"/>
  <c r="O10"/>
  <c r="O11"/>
  <c r="N4"/>
  <c r="N5"/>
  <c r="N6"/>
  <c r="N7"/>
  <c r="N8"/>
  <c r="N9"/>
  <c r="N10"/>
  <c r="N11"/>
  <c r="M11"/>
  <c r="M5"/>
  <c r="M6" s="1"/>
  <c r="M7" s="1"/>
  <c r="M8" s="1"/>
  <c r="M9" s="1"/>
  <c r="M10" s="1"/>
  <c r="M4"/>
  <c r="P3"/>
  <c r="O3"/>
  <c r="N3"/>
  <c r="J6"/>
  <c r="G4"/>
  <c r="G5"/>
  <c r="G6"/>
  <c r="G7"/>
  <c r="G8"/>
  <c r="G9"/>
  <c r="G10"/>
  <c r="E4"/>
  <c r="E5"/>
  <c r="E6"/>
  <c r="E7"/>
  <c r="E8"/>
  <c r="E9"/>
  <c r="E10"/>
  <c r="C4"/>
  <c r="C5"/>
  <c r="C6"/>
  <c r="C7"/>
  <c r="C8"/>
  <c r="C9"/>
  <c r="C10"/>
  <c r="B5"/>
  <c r="B6" s="1"/>
  <c r="B7" s="1"/>
  <c r="B8" s="1"/>
  <c r="B9" s="1"/>
  <c r="B10" s="1"/>
  <c r="B4"/>
  <c r="G3"/>
  <c r="E3"/>
  <c r="C3"/>
</calcChain>
</file>

<file path=xl/sharedStrings.xml><?xml version="1.0" encoding="utf-8"?>
<sst xmlns="http://schemas.openxmlformats.org/spreadsheetml/2006/main" count="21" uniqueCount="19">
  <si>
    <t>ro</t>
  </si>
  <si>
    <t>v (m/s)</t>
  </si>
  <si>
    <t>v (km/h)</t>
  </si>
  <si>
    <t>D (m)</t>
  </si>
  <si>
    <t>Area (m2)</t>
  </si>
  <si>
    <t>Cd</t>
  </si>
  <si>
    <t>Fd (N)</t>
  </si>
  <si>
    <t>ro (kg/m3)</t>
  </si>
  <si>
    <t>Força de arrasto x V</t>
  </si>
  <si>
    <t>Velocidade terminal com paraquedas para o Netuno-R</t>
  </si>
  <si>
    <t>kg</t>
  </si>
  <si>
    <t>Mf</t>
  </si>
  <si>
    <t>g</t>
  </si>
  <si>
    <t>m/s2</t>
  </si>
  <si>
    <t>kg/m3</t>
  </si>
  <si>
    <t>fat</t>
  </si>
  <si>
    <t>A (m2)</t>
  </si>
  <si>
    <t>Vi (m/s)</t>
  </si>
  <si>
    <t>Vi (km/h)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</si>
</sst>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M11" sqref="M11"/>
    </sheetView>
  </sheetViews>
  <sheetFormatPr defaultRowHeight="15"/>
  <cols>
    <col min="1" max="1" width="11.42578125" customWidth="1"/>
    <col min="2" max="2" width="10.42578125" customWidth="1"/>
    <col min="3" max="5" width="10.85546875" customWidth="1"/>
    <col min="7" max="7" width="11.85546875" customWidth="1"/>
    <col min="15" max="15" width="10.7109375" customWidth="1"/>
    <col min="16" max="16" width="11" customWidth="1"/>
  </cols>
  <sheetData>
    <row r="1" spans="1:16">
      <c r="A1" t="s">
        <v>8</v>
      </c>
      <c r="I1" t="s">
        <v>9</v>
      </c>
    </row>
    <row r="2" spans="1:16">
      <c r="A2" t="s">
        <v>7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11</v>
      </c>
      <c r="J2">
        <v>0.65</v>
      </c>
      <c r="K2" t="s">
        <v>10</v>
      </c>
      <c r="M2" t="s">
        <v>3</v>
      </c>
      <c r="N2" t="s">
        <v>16</v>
      </c>
      <c r="O2" t="s">
        <v>17</v>
      </c>
      <c r="P2" t="s">
        <v>18</v>
      </c>
    </row>
    <row r="3" spans="1:16">
      <c r="A3">
        <v>1.07</v>
      </c>
      <c r="B3">
        <v>5</v>
      </c>
      <c r="C3" s="1">
        <f>B3*3.6</f>
        <v>18</v>
      </c>
      <c r="D3">
        <v>0.5</v>
      </c>
      <c r="E3">
        <f>3.14*(D3^2)/8</f>
        <v>9.8125000000000004E-2</v>
      </c>
      <c r="F3">
        <v>1.5</v>
      </c>
      <c r="G3" s="2">
        <f>F3*A3*(B3^2)*E3/2</f>
        <v>1.9686328125000001</v>
      </c>
      <c r="I3" t="s">
        <v>12</v>
      </c>
      <c r="J3">
        <v>9.7899999999999991</v>
      </c>
      <c r="K3" t="s">
        <v>13</v>
      </c>
      <c r="M3" s="2">
        <v>0.1</v>
      </c>
      <c r="N3">
        <f>3.14*(M3^2)/8</f>
        <v>3.9250000000000005E-3</v>
      </c>
      <c r="O3" s="2">
        <f xml:space="preserve"> (7.93/N3)^(0.5)</f>
        <v>44.948661443975119</v>
      </c>
      <c r="P3" s="2">
        <f>O3*3.6</f>
        <v>161.81518119831043</v>
      </c>
    </row>
    <row r="4" spans="1:16">
      <c r="A4">
        <v>1.07</v>
      </c>
      <c r="B4">
        <f>B3+5</f>
        <v>10</v>
      </c>
      <c r="C4" s="1">
        <f t="shared" ref="C4:C10" si="0">B4*3.6</f>
        <v>36</v>
      </c>
      <c r="D4">
        <v>0.5</v>
      </c>
      <c r="E4">
        <f t="shared" ref="E4:E10" si="1">3.14*(D4^2)/8</f>
        <v>9.8125000000000004E-2</v>
      </c>
      <c r="F4">
        <v>1.5</v>
      </c>
      <c r="G4" s="2">
        <f t="shared" ref="G4:G10" si="2">F4*A4*(B4^2)*E4/2</f>
        <v>7.8745312500000004</v>
      </c>
      <c r="I4" t="s">
        <v>5</v>
      </c>
      <c r="J4">
        <v>1.5</v>
      </c>
      <c r="M4" s="2">
        <f>M3+0.05</f>
        <v>0.15000000000000002</v>
      </c>
      <c r="N4">
        <f t="shared" ref="N4:N16" si="3">3.14*(M4^2)/8</f>
        <v>8.8312500000000023E-3</v>
      </c>
      <c r="O4" s="2">
        <f t="shared" ref="O4:O16" si="4" xml:space="preserve"> (7.93/N4)^(0.5)</f>
        <v>29.965774295983408</v>
      </c>
      <c r="P4" s="2">
        <f t="shared" ref="P4:P16" si="5">O4*3.6</f>
        <v>107.87678746554027</v>
      </c>
    </row>
    <row r="5" spans="1:16">
      <c r="A5">
        <v>1.07</v>
      </c>
      <c r="B5">
        <f t="shared" ref="B5:B10" si="6">B4+5</f>
        <v>15</v>
      </c>
      <c r="C5" s="1">
        <f t="shared" si="0"/>
        <v>54</v>
      </c>
      <c r="D5">
        <v>0.5</v>
      </c>
      <c r="E5">
        <f t="shared" si="1"/>
        <v>9.8125000000000004E-2</v>
      </c>
      <c r="F5">
        <v>1.5</v>
      </c>
      <c r="G5" s="2">
        <f t="shared" si="2"/>
        <v>17.717695312500002</v>
      </c>
      <c r="I5" t="s">
        <v>0</v>
      </c>
      <c r="J5">
        <v>1.07</v>
      </c>
      <c r="K5" t="s">
        <v>14</v>
      </c>
      <c r="M5" s="2">
        <f t="shared" ref="M5:M10" si="7">M4+0.05</f>
        <v>0.2</v>
      </c>
      <c r="N5">
        <f t="shared" si="3"/>
        <v>1.5700000000000002E-2</v>
      </c>
      <c r="O5" s="2">
        <f t="shared" si="4"/>
        <v>22.47433072198756</v>
      </c>
      <c r="P5" s="2">
        <f t="shared" si="5"/>
        <v>80.907590599155213</v>
      </c>
    </row>
    <row r="6" spans="1:16">
      <c r="A6">
        <v>1.07</v>
      </c>
      <c r="B6">
        <f t="shared" si="6"/>
        <v>20</v>
      </c>
      <c r="C6" s="1">
        <f t="shared" si="0"/>
        <v>72</v>
      </c>
      <c r="D6">
        <v>0.5</v>
      </c>
      <c r="E6">
        <f t="shared" si="1"/>
        <v>9.8125000000000004E-2</v>
      </c>
      <c r="F6">
        <v>1.5</v>
      </c>
      <c r="G6" s="2">
        <f t="shared" si="2"/>
        <v>31.498125000000002</v>
      </c>
      <c r="I6" t="s">
        <v>15</v>
      </c>
      <c r="J6">
        <f xml:space="preserve"> 2 * J2 * J3 / ( J4*J5)</f>
        <v>7.9295950155763233</v>
      </c>
      <c r="M6" s="2">
        <f t="shared" si="7"/>
        <v>0.25</v>
      </c>
      <c r="N6">
        <f t="shared" si="3"/>
        <v>2.4531250000000001E-2</v>
      </c>
      <c r="O6" s="2">
        <f t="shared" si="4"/>
        <v>17.979464577590047</v>
      </c>
      <c r="P6" s="2">
        <f t="shared" si="5"/>
        <v>64.726072479324174</v>
      </c>
    </row>
    <row r="7" spans="1:16">
      <c r="A7">
        <v>1.07</v>
      </c>
      <c r="B7">
        <f t="shared" si="6"/>
        <v>25</v>
      </c>
      <c r="C7" s="1">
        <f t="shared" si="0"/>
        <v>90</v>
      </c>
      <c r="D7">
        <v>0.5</v>
      </c>
      <c r="E7">
        <f t="shared" si="1"/>
        <v>9.8125000000000004E-2</v>
      </c>
      <c r="F7">
        <v>1.5</v>
      </c>
      <c r="G7" s="2">
        <f t="shared" si="2"/>
        <v>49.2158203125</v>
      </c>
      <c r="M7" s="2">
        <f t="shared" si="7"/>
        <v>0.3</v>
      </c>
      <c r="N7">
        <f t="shared" si="3"/>
        <v>3.5325000000000002E-2</v>
      </c>
      <c r="O7" s="2">
        <f t="shared" si="4"/>
        <v>14.982887147991706</v>
      </c>
      <c r="P7" s="2">
        <f t="shared" si="5"/>
        <v>53.938393732770145</v>
      </c>
    </row>
    <row r="8" spans="1:16">
      <c r="A8">
        <v>1.07</v>
      </c>
      <c r="B8">
        <f t="shared" si="6"/>
        <v>30</v>
      </c>
      <c r="C8" s="1">
        <f t="shared" si="0"/>
        <v>108</v>
      </c>
      <c r="D8">
        <v>0.5</v>
      </c>
      <c r="E8">
        <f t="shared" si="1"/>
        <v>9.8125000000000004E-2</v>
      </c>
      <c r="F8">
        <v>1.5</v>
      </c>
      <c r="G8" s="2">
        <f t="shared" si="2"/>
        <v>70.870781250000007</v>
      </c>
      <c r="M8" s="2">
        <f t="shared" si="7"/>
        <v>0.35</v>
      </c>
      <c r="N8">
        <f t="shared" si="3"/>
        <v>4.8081249999999999E-2</v>
      </c>
      <c r="O8" s="2">
        <f t="shared" si="4"/>
        <v>12.842474698278606</v>
      </c>
      <c r="P8" s="2">
        <f t="shared" si="5"/>
        <v>46.23290891380298</v>
      </c>
    </row>
    <row r="9" spans="1:16">
      <c r="A9">
        <v>1.07</v>
      </c>
      <c r="B9">
        <f t="shared" si="6"/>
        <v>35</v>
      </c>
      <c r="C9" s="1">
        <f t="shared" si="0"/>
        <v>126</v>
      </c>
      <c r="D9">
        <v>0.5</v>
      </c>
      <c r="E9">
        <f t="shared" si="1"/>
        <v>9.8125000000000004E-2</v>
      </c>
      <c r="F9">
        <v>1.5</v>
      </c>
      <c r="G9" s="2">
        <f t="shared" si="2"/>
        <v>96.46300781250001</v>
      </c>
      <c r="M9" s="2">
        <f t="shared" si="7"/>
        <v>0.39999999999999997</v>
      </c>
      <c r="N9">
        <f t="shared" si="3"/>
        <v>6.2799999999999995E-2</v>
      </c>
      <c r="O9" s="2">
        <f t="shared" si="4"/>
        <v>11.23716536099378</v>
      </c>
      <c r="P9" s="2">
        <f t="shared" si="5"/>
        <v>40.453795299577607</v>
      </c>
    </row>
    <row r="10" spans="1:16">
      <c r="A10">
        <v>1.07</v>
      </c>
      <c r="B10">
        <f t="shared" si="6"/>
        <v>40</v>
      </c>
      <c r="C10" s="1">
        <f t="shared" si="0"/>
        <v>144</v>
      </c>
      <c r="D10">
        <v>0.5</v>
      </c>
      <c r="E10">
        <f t="shared" si="1"/>
        <v>9.8125000000000004E-2</v>
      </c>
      <c r="F10">
        <v>1.5</v>
      </c>
      <c r="G10" s="2">
        <f t="shared" si="2"/>
        <v>125.99250000000001</v>
      </c>
      <c r="M10" s="2">
        <f t="shared" si="7"/>
        <v>0.44999999999999996</v>
      </c>
      <c r="N10">
        <f t="shared" si="3"/>
        <v>7.9481249999999989E-2</v>
      </c>
      <c r="O10" s="2">
        <f t="shared" si="4"/>
        <v>9.9885914319944717</v>
      </c>
      <c r="P10" s="2">
        <f t="shared" si="5"/>
        <v>35.958929155180101</v>
      </c>
    </row>
    <row r="11" spans="1:16">
      <c r="M11" s="2">
        <f>M10+0.05</f>
        <v>0.49999999999999994</v>
      </c>
      <c r="N11">
        <f t="shared" si="3"/>
        <v>9.8124999999999976E-2</v>
      </c>
      <c r="O11" s="2">
        <f t="shared" si="4"/>
        <v>8.9897322887950253</v>
      </c>
      <c r="P11" s="2">
        <f t="shared" si="5"/>
        <v>32.363036239662094</v>
      </c>
    </row>
    <row r="12" spans="1:16">
      <c r="M12" s="2">
        <f t="shared" ref="M12:M16" si="8">M11+0.05</f>
        <v>0.54999999999999993</v>
      </c>
      <c r="N12">
        <f t="shared" si="3"/>
        <v>0.11873124999999998</v>
      </c>
      <c r="O12" s="2">
        <f t="shared" si="4"/>
        <v>8.1724838989045683</v>
      </c>
      <c r="P12" s="2">
        <f t="shared" si="5"/>
        <v>29.420942036056445</v>
      </c>
    </row>
    <row r="13" spans="1:16">
      <c r="M13" s="2">
        <f t="shared" si="8"/>
        <v>0.6</v>
      </c>
      <c r="N13">
        <f t="shared" si="3"/>
        <v>0.14130000000000001</v>
      </c>
      <c r="O13" s="2">
        <f t="shared" si="4"/>
        <v>7.4914435739958529</v>
      </c>
      <c r="P13" s="2">
        <f t="shared" si="5"/>
        <v>26.969196866385072</v>
      </c>
    </row>
    <row r="14" spans="1:16">
      <c r="M14" s="2">
        <f t="shared" si="8"/>
        <v>0.65</v>
      </c>
      <c r="N14">
        <f t="shared" si="3"/>
        <v>0.16583125000000001</v>
      </c>
      <c r="O14" s="2">
        <f t="shared" si="4"/>
        <v>6.9151786836884801</v>
      </c>
      <c r="P14" s="2">
        <f t="shared" si="5"/>
        <v>24.894643261278528</v>
      </c>
    </row>
    <row r="15" spans="1:16">
      <c r="M15" s="2">
        <f t="shared" si="8"/>
        <v>0.70000000000000007</v>
      </c>
      <c r="N15">
        <f t="shared" si="3"/>
        <v>0.19232500000000005</v>
      </c>
      <c r="O15" s="2">
        <f t="shared" si="4"/>
        <v>6.421237349139302</v>
      </c>
      <c r="P15" s="2">
        <f t="shared" si="5"/>
        <v>23.116454456901486</v>
      </c>
    </row>
    <row r="16" spans="1:16">
      <c r="M16" s="2">
        <f t="shared" si="8"/>
        <v>0.75000000000000011</v>
      </c>
      <c r="N16">
        <f t="shared" si="3"/>
        <v>0.2207812500000001</v>
      </c>
      <c r="O16" s="2">
        <f t="shared" si="4"/>
        <v>5.9931548591966814</v>
      </c>
      <c r="P16" s="2">
        <f t="shared" si="5"/>
        <v>21.575357493108054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2015-11-20T00:12:19Z</cp:lastPrinted>
  <dcterms:created xsi:type="dcterms:W3CDTF">2015-11-20T00:01:08Z</dcterms:created>
  <dcterms:modified xsi:type="dcterms:W3CDTF">2015-11-20T00:25:40Z</dcterms:modified>
</cp:coreProperties>
</file>