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15" windowWidth="15195" windowHeight="124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37" i="1"/>
  <c r="D37"/>
  <c r="E37"/>
  <c r="F37"/>
  <c r="G37"/>
  <c r="I37"/>
  <c r="J37"/>
  <c r="B37"/>
  <c r="C36"/>
  <c r="D36"/>
  <c r="E36"/>
  <c r="F36"/>
  <c r="G36"/>
  <c r="I36"/>
  <c r="J36"/>
  <c r="B36"/>
  <c r="D20"/>
  <c r="E20"/>
  <c r="F20"/>
  <c r="G20"/>
  <c r="I20"/>
  <c r="J20"/>
  <c r="D19"/>
  <c r="E19"/>
  <c r="F19"/>
  <c r="G19"/>
  <c r="I19"/>
  <c r="J19"/>
  <c r="B20"/>
  <c r="B19"/>
  <c r="D34"/>
  <c r="D32"/>
  <c r="D30"/>
  <c r="I7"/>
  <c r="I17" s="1"/>
  <c r="I8"/>
  <c r="I15" s="1"/>
  <c r="I9"/>
  <c r="I10"/>
  <c r="I11"/>
  <c r="G24"/>
  <c r="G25"/>
  <c r="G26"/>
  <c r="G27"/>
  <c r="G28"/>
  <c r="J34"/>
  <c r="I34"/>
  <c r="J32"/>
  <c r="I32"/>
  <c r="J30"/>
  <c r="I30"/>
  <c r="E17"/>
  <c r="F17"/>
  <c r="G17"/>
  <c r="J17"/>
  <c r="E15"/>
  <c r="F15"/>
  <c r="G15"/>
  <c r="J15"/>
  <c r="E13"/>
  <c r="F13"/>
  <c r="G13"/>
  <c r="J13"/>
  <c r="D17"/>
  <c r="D13"/>
  <c r="B17"/>
  <c r="B15"/>
  <c r="B13"/>
  <c r="I6"/>
  <c r="E30"/>
  <c r="F30"/>
  <c r="G29"/>
  <c r="G23"/>
  <c r="E32"/>
  <c r="F32"/>
  <c r="E34"/>
  <c r="F34"/>
  <c r="C34"/>
  <c r="B34"/>
  <c r="C32"/>
  <c r="B32"/>
  <c r="C30"/>
  <c r="B30"/>
  <c r="D15"/>
  <c r="I13" l="1"/>
  <c r="G30"/>
  <c r="G32"/>
  <c r="G34"/>
</calcChain>
</file>

<file path=xl/sharedStrings.xml><?xml version="1.0" encoding="utf-8"?>
<sst xmlns="http://schemas.openxmlformats.org/spreadsheetml/2006/main" count="120" uniqueCount="84">
  <si>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</si>
  <si>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</si>
  <si>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</si>
  <si>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</si>
  <si>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</si>
  <si>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</si>
  <si>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</si>
  <si>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</si>
  <si>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</si>
  <si>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</si>
  <si>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</si>
  <si>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</si>
  <si>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</si>
  <si>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</si>
  <si>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</si>
  <si>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</si>
  <si>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</si>
  <si>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</si>
  <si>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Classe</t>
  </si>
  <si>
    <t>Mt (g)</t>
  </si>
  <si>
    <t>Mq (g)</t>
  </si>
  <si>
    <t>Res (%)</t>
  </si>
  <si>
    <t>Conclusão:</t>
  </si>
  <si>
    <t>classe real do motor</t>
  </si>
  <si>
    <t>?</t>
  </si>
  <si>
    <t>TE</t>
  </si>
  <si>
    <t>teste estático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</si>
  <si>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</si>
  <si>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</si>
  <si>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</si>
  <si>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</si>
  <si>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</si>
  <si>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</si>
  <si>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</si>
  <si>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</si>
  <si>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</si>
  <si>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</si>
  <si>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</si>
  <si>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massa de propelente da fase propulsada</t>
  </si>
  <si>
    <t>tqt</t>
  </si>
  <si>
    <t>tempo de queima da fase temporizadora</t>
  </si>
  <si>
    <t>tej</t>
  </si>
  <si>
    <t>De</t>
  </si>
  <si>
    <t>diâmetro externo do motor</t>
  </si>
  <si>
    <t>Lt</t>
  </si>
  <si>
    <t>comprimento máximo do motor</t>
  </si>
  <si>
    <t>Mt</t>
  </si>
  <si>
    <t>massa total do motor conforme recebido do fabricante</t>
  </si>
  <si>
    <t>Mo</t>
  </si>
  <si>
    <t>massa total do motor antes do teste estático</t>
  </si>
  <si>
    <t>Mf</t>
  </si>
  <si>
    <t>massa total do motor após o teste estático</t>
  </si>
  <si>
    <t>Mq</t>
  </si>
  <si>
    <t>Res</t>
  </si>
  <si>
    <t>c</t>
  </si>
  <si>
    <t>velocidade de ejeção efetiva média dos gases</t>
  </si>
  <si>
    <t>fm</t>
  </si>
  <si>
    <t>fluxo de massa médio de gases</t>
  </si>
  <si>
    <t>Observações:</t>
  </si>
  <si>
    <t>Mo - Mf = variação de massa entre antes e depois do teste</t>
  </si>
  <si>
    <t>Mf inclui a massa de resíduos da queima.</t>
  </si>
  <si>
    <t>Mp é desconhecido.</t>
  </si>
  <si>
    <t>Como Is, c e fm dependem de Mp, para calculá-los considerou-se que Mp = Mq.</t>
  </si>
  <si>
    <t>massa de resíduos da queima em relação a Mp</t>
  </si>
  <si>
    <t>classe</t>
  </si>
  <si>
    <t>classificação dos motores conforme a NAR (National Association of Rocketry; Estados Unidos)</t>
  </si>
  <si>
    <t xml:space="preserve">O erro máximo da célula de carga usada na medida dos valores de empuxo dos testes é de 0,03 N </t>
  </si>
  <si>
    <t>Motor ET Estes fabricado em Jun/2019</t>
  </si>
  <si>
    <t>Classe nominal A8-3</t>
  </si>
  <si>
    <t>TE de 6 motores em 8 Dez 2019</t>
  </si>
  <si>
    <t>ET-10</t>
  </si>
  <si>
    <t>ET-11</t>
  </si>
  <si>
    <t>ET-12</t>
  </si>
  <si>
    <t>ET-13</t>
  </si>
  <si>
    <t>ET-14</t>
  </si>
  <si>
    <t>ET-15</t>
  </si>
  <si>
    <t>Mo inclui as cargas de propulsão, temporização e ejeção, e a tampa</t>
  </si>
  <si>
    <t>Carlos H. Marchi; Curitiba, 18 de dezembro de 2019.</t>
  </si>
  <si>
    <t>tqp + tqt = tempo da ejeção; a ejeção é considerada o momento da força máxima de ejeção</t>
  </si>
  <si>
    <t>A3-2</t>
  </si>
  <si>
    <t>A3-3</t>
  </si>
  <si>
    <t>A4-3</t>
  </si>
  <si>
    <t>Mínimo %</t>
  </si>
  <si>
    <t>Máximo %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</si>
</sst>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9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color rgb="FF0070C0"/>
      <name val="Courier New"/>
      <family val="3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color rgb="FF0070C0"/>
      <name val="Times New Roman"/>
      <family val="1"/>
    </font>
    <font>
      <b/>
      <sz val="20"/>
      <color rgb="FF0070C0"/>
      <name val="Times New Roman"/>
      <family val="1"/>
    </font>
    <font>
      <b/>
      <sz val="28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2" fontId="4" fillId="0" borderId="0" xfId="0" applyNumberFormat="1" applyFont="1"/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6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5" fontId="6" fillId="0" borderId="0" xfId="0" applyNumberFormat="1" applyFon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topLeftCell="A13" workbookViewId="0">
      <selection activeCell="C40" sqref="C40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5" max="5" width="10.28515625" bestFit="1" customWidth="1"/>
    <col min="8" max="8" width="9.85546875" customWidth="1"/>
    <col min="11" max="11" width="9.85546875" customWidth="1"/>
    <col min="13" max="13" width="10.28515625" customWidth="1"/>
  </cols>
  <sheetData>
    <row r="1" spans="1:10" ht="24" customHeight="1">
      <c r="A1" s="40" t="s">
        <v>67</v>
      </c>
      <c r="G1" s="42" t="s">
        <v>68</v>
      </c>
    </row>
    <row r="2" spans="1:10" ht="5.25" customHeight="1">
      <c r="A2" s="5"/>
    </row>
    <row r="3" spans="1:10" ht="24" customHeight="1">
      <c r="A3" s="41" t="s">
        <v>69</v>
      </c>
    </row>
    <row r="4" spans="1:10" ht="15" customHeight="1">
      <c r="A4" s="5"/>
    </row>
    <row r="5" spans="1:10" s="4" customFormat="1" ht="15" customHeight="1">
      <c r="A5" s="36" t="s">
        <v>0</v>
      </c>
      <c r="B5" s="33" t="s">
        <v>4</v>
      </c>
      <c r="C5" s="33" t="s">
        <v>18</v>
      </c>
      <c r="D5" s="34" t="s">
        <v>15</v>
      </c>
      <c r="E5" s="33" t="s">
        <v>5</v>
      </c>
      <c r="F5" s="33" t="s">
        <v>13</v>
      </c>
      <c r="G5" s="33" t="s">
        <v>14</v>
      </c>
      <c r="H5" s="33" t="s">
        <v>3</v>
      </c>
      <c r="I5" s="34" t="s">
        <v>16</v>
      </c>
      <c r="J5" s="34" t="s">
        <v>17</v>
      </c>
    </row>
    <row r="6" spans="1:10" ht="15" customHeight="1">
      <c r="A6" s="9" t="s">
        <v>70</v>
      </c>
      <c r="B6" s="7">
        <v>2.2000000000000002</v>
      </c>
      <c r="C6" s="14" t="s">
        <v>79</v>
      </c>
      <c r="D6" s="6">
        <v>0.78</v>
      </c>
      <c r="E6" s="10">
        <v>39.9</v>
      </c>
      <c r="F6" s="7">
        <v>2.83</v>
      </c>
      <c r="G6" s="7">
        <v>8.82</v>
      </c>
      <c r="H6" s="8" t="s">
        <v>24</v>
      </c>
      <c r="I6" s="6">
        <f t="shared" ref="I6:I11" si="0">J6-D6</f>
        <v>2.2599999999999998</v>
      </c>
      <c r="J6" s="6">
        <v>3.04</v>
      </c>
    </row>
    <row r="7" spans="1:10" ht="15" customHeight="1">
      <c r="A7" s="9" t="s">
        <v>71</v>
      </c>
      <c r="B7" s="7">
        <v>2.14</v>
      </c>
      <c r="C7" s="14" t="s">
        <v>79</v>
      </c>
      <c r="D7" s="6">
        <v>0.68</v>
      </c>
      <c r="E7" s="10">
        <v>39.299999999999997</v>
      </c>
      <c r="F7" s="7">
        <v>3.15</v>
      </c>
      <c r="G7" s="7">
        <v>8.42</v>
      </c>
      <c r="H7" s="8" t="s">
        <v>24</v>
      </c>
      <c r="I7" s="6">
        <f t="shared" si="0"/>
        <v>2.48</v>
      </c>
      <c r="J7" s="6">
        <v>3.16</v>
      </c>
    </row>
    <row r="8" spans="1:10" ht="15" customHeight="1">
      <c r="A8" s="9" t="s">
        <v>72</v>
      </c>
      <c r="B8" s="7">
        <v>2.34</v>
      </c>
      <c r="C8" s="14" t="s">
        <v>80</v>
      </c>
      <c r="D8" s="6">
        <v>0.68</v>
      </c>
      <c r="E8" s="10">
        <v>42.4</v>
      </c>
      <c r="F8" s="7">
        <v>3.44</v>
      </c>
      <c r="G8" s="7">
        <v>9.4700000000000006</v>
      </c>
      <c r="H8" s="8" t="s">
        <v>24</v>
      </c>
      <c r="I8" s="6">
        <f t="shared" si="0"/>
        <v>2.94</v>
      </c>
      <c r="J8" s="6">
        <v>3.62</v>
      </c>
    </row>
    <row r="9" spans="1:10" ht="15" customHeight="1">
      <c r="A9" s="9" t="s">
        <v>73</v>
      </c>
      <c r="B9" s="7">
        <v>2.2799999999999998</v>
      </c>
      <c r="C9" s="14" t="s">
        <v>80</v>
      </c>
      <c r="D9" s="6">
        <v>0.72</v>
      </c>
      <c r="E9" s="10">
        <v>39.799999999999997</v>
      </c>
      <c r="F9" s="7">
        <v>3.17</v>
      </c>
      <c r="G9" s="7">
        <v>8</v>
      </c>
      <c r="H9" s="8" t="s">
        <v>24</v>
      </c>
      <c r="I9" s="6">
        <f t="shared" si="0"/>
        <v>2.8</v>
      </c>
      <c r="J9" s="6">
        <v>3.52</v>
      </c>
    </row>
    <row r="10" spans="1:10" ht="15" customHeight="1">
      <c r="A10" s="9" t="s">
        <v>74</v>
      </c>
      <c r="B10" s="7">
        <v>2.08</v>
      </c>
      <c r="C10" s="14" t="s">
        <v>80</v>
      </c>
      <c r="D10" s="6">
        <v>0.72</v>
      </c>
      <c r="E10" s="10">
        <v>37.4</v>
      </c>
      <c r="F10" s="7">
        <v>2.88</v>
      </c>
      <c r="G10" s="7">
        <v>7.25</v>
      </c>
      <c r="H10" s="8" t="s">
        <v>24</v>
      </c>
      <c r="I10" s="6">
        <f t="shared" si="0"/>
        <v>2.5999999999999996</v>
      </c>
      <c r="J10" s="6">
        <v>3.32</v>
      </c>
    </row>
    <row r="11" spans="1:10" ht="15" customHeight="1">
      <c r="A11" s="9" t="s">
        <v>75</v>
      </c>
      <c r="B11" s="7">
        <v>2.38</v>
      </c>
      <c r="C11" s="14" t="s">
        <v>81</v>
      </c>
      <c r="D11" s="6">
        <v>0.64</v>
      </c>
      <c r="E11" s="10">
        <v>43</v>
      </c>
      <c r="F11" s="7">
        <v>3.71</v>
      </c>
      <c r="G11" s="7">
        <v>8.9</v>
      </c>
      <c r="H11" s="8" t="s">
        <v>24</v>
      </c>
      <c r="I11" s="6">
        <f t="shared" si="0"/>
        <v>2.6799999999999997</v>
      </c>
      <c r="J11" s="6">
        <v>3.32</v>
      </c>
    </row>
    <row r="12" spans="1:10" ht="3" customHeight="1">
      <c r="A12" s="5"/>
      <c r="B12" s="7"/>
      <c r="C12" s="14"/>
      <c r="D12" s="6"/>
      <c r="E12" s="10"/>
      <c r="F12" s="7"/>
      <c r="G12" s="7"/>
      <c r="H12" s="8"/>
      <c r="I12" s="6"/>
    </row>
    <row r="13" spans="1:10" ht="15" customHeight="1">
      <c r="A13" s="35" t="s">
        <v>11</v>
      </c>
      <c r="B13" s="13">
        <f>MIN(B6:B11)</f>
        <v>2.08</v>
      </c>
      <c r="C13" s="14" t="s">
        <v>79</v>
      </c>
      <c r="D13" s="12">
        <f>MIN(D6:D11)</f>
        <v>0.64</v>
      </c>
      <c r="E13" s="22">
        <f t="shared" ref="E13:J13" si="1">MIN(E6:E11)</f>
        <v>37.4</v>
      </c>
      <c r="F13" s="13">
        <f t="shared" si="1"/>
        <v>2.83</v>
      </c>
      <c r="G13" s="13">
        <f t="shared" si="1"/>
        <v>7.25</v>
      </c>
      <c r="H13" s="18" t="s">
        <v>24</v>
      </c>
      <c r="I13" s="12">
        <f t="shared" si="1"/>
        <v>2.2599999999999998</v>
      </c>
      <c r="J13" s="12">
        <f t="shared" si="1"/>
        <v>3.04</v>
      </c>
    </row>
    <row r="14" spans="1:10" ht="3" customHeight="1">
      <c r="A14" s="35"/>
      <c r="B14" s="1"/>
      <c r="C14" s="14"/>
      <c r="D14" s="2"/>
      <c r="E14" s="23"/>
      <c r="F14" s="1"/>
      <c r="G14" s="1"/>
      <c r="H14" s="38"/>
      <c r="I14" s="2"/>
    </row>
    <row r="15" spans="1:10" ht="15" customHeight="1">
      <c r="A15" s="30" t="s">
        <v>10</v>
      </c>
      <c r="B15" s="16">
        <f>AVERAGE(B6:B11)</f>
        <v>2.2366666666666664</v>
      </c>
      <c r="C15" s="19" t="s">
        <v>80</v>
      </c>
      <c r="D15" s="17">
        <f t="shared" ref="D15:J15" si="2">AVERAGE(D6:D11)</f>
        <v>0.70333333333333325</v>
      </c>
      <c r="E15" s="24">
        <f t="shared" si="2"/>
        <v>40.299999999999997</v>
      </c>
      <c r="F15" s="16">
        <f t="shared" si="2"/>
        <v>3.1966666666666668</v>
      </c>
      <c r="G15" s="16">
        <f t="shared" si="2"/>
        <v>8.4766666666666666</v>
      </c>
      <c r="H15" s="21" t="s">
        <v>24</v>
      </c>
      <c r="I15" s="17">
        <f t="shared" si="2"/>
        <v>2.6266666666666665</v>
      </c>
      <c r="J15" s="17">
        <f t="shared" si="2"/>
        <v>3.33</v>
      </c>
    </row>
    <row r="16" spans="1:10" ht="3" customHeight="1">
      <c r="A16" s="35"/>
      <c r="B16" s="13"/>
      <c r="C16" s="14"/>
      <c r="D16" s="12"/>
      <c r="E16" s="22"/>
      <c r="F16" s="13"/>
      <c r="G16" s="13"/>
      <c r="H16" s="18"/>
      <c r="I16" s="12"/>
    </row>
    <row r="17" spans="1:13" ht="15" customHeight="1">
      <c r="A17" s="35" t="s">
        <v>12</v>
      </c>
      <c r="B17" s="13">
        <f>MAX(B6:B11)</f>
        <v>2.38</v>
      </c>
      <c r="C17" s="14" t="s">
        <v>81</v>
      </c>
      <c r="D17" s="12">
        <f>MAX(D6:D11)</f>
        <v>0.78</v>
      </c>
      <c r="E17" s="22">
        <f t="shared" ref="E17:J17" si="3">MAX(E6:E11)</f>
        <v>43</v>
      </c>
      <c r="F17" s="13">
        <f t="shared" si="3"/>
        <v>3.71</v>
      </c>
      <c r="G17" s="13">
        <f t="shared" si="3"/>
        <v>9.4700000000000006</v>
      </c>
      <c r="H17" s="18" t="s">
        <v>24</v>
      </c>
      <c r="I17" s="12">
        <f t="shared" si="3"/>
        <v>2.94</v>
      </c>
      <c r="J17" s="12">
        <f t="shared" si="3"/>
        <v>3.62</v>
      </c>
      <c r="L17" s="7"/>
      <c r="M17" s="11"/>
    </row>
    <row r="18" spans="1:13" ht="6" customHeight="1">
      <c r="A18" s="35"/>
      <c r="B18" s="13"/>
      <c r="C18" s="14"/>
      <c r="D18" s="12"/>
      <c r="E18" s="12"/>
      <c r="F18" s="12"/>
      <c r="G18" s="12"/>
      <c r="H18" s="18"/>
      <c r="I18" s="12"/>
      <c r="J18" s="12"/>
      <c r="L18" s="7"/>
      <c r="M18" s="11"/>
    </row>
    <row r="19" spans="1:13" ht="15" customHeight="1">
      <c r="A19" s="35" t="s">
        <v>82</v>
      </c>
      <c r="B19" s="13">
        <f>100*(B15-B13)/B15</f>
        <v>7.0044709388971524</v>
      </c>
      <c r="C19" s="13"/>
      <c r="D19" s="13">
        <f t="shared" ref="D19:J19" si="4">100*(D15-D13)/D15</f>
        <v>9.0047393364928787</v>
      </c>
      <c r="E19" s="13">
        <f t="shared" si="4"/>
        <v>7.1960297766749353</v>
      </c>
      <c r="F19" s="13">
        <f t="shared" si="4"/>
        <v>11.470281543274245</v>
      </c>
      <c r="G19" s="13">
        <f t="shared" si="4"/>
        <v>14.471097129374753</v>
      </c>
      <c r="H19" s="13"/>
      <c r="I19" s="13">
        <f t="shared" si="4"/>
        <v>13.959390862944165</v>
      </c>
      <c r="J19" s="13">
        <f t="shared" si="4"/>
        <v>8.7087087087087092</v>
      </c>
      <c r="L19" s="7"/>
      <c r="M19" s="11"/>
    </row>
    <row r="20" spans="1:13" ht="15" customHeight="1">
      <c r="A20" s="35" t="s">
        <v>83</v>
      </c>
      <c r="B20" s="13">
        <f>100*(B17-B15)/B15</f>
        <v>6.4083457526080574</v>
      </c>
      <c r="C20" s="13"/>
      <c r="D20" s="13">
        <f t="shared" ref="D20:J20" si="5">100*(D17-D15)/D15</f>
        <v>10.900473933649305</v>
      </c>
      <c r="E20" s="13">
        <f t="shared" si="5"/>
        <v>6.6997518610421913</v>
      </c>
      <c r="F20" s="13">
        <f t="shared" si="5"/>
        <v>16.058394160583937</v>
      </c>
      <c r="G20" s="13">
        <f t="shared" si="5"/>
        <v>11.718442784113259</v>
      </c>
      <c r="H20" s="13"/>
      <c r="I20" s="13">
        <f t="shared" si="5"/>
        <v>11.92893401015229</v>
      </c>
      <c r="J20" s="13">
        <f t="shared" si="5"/>
        <v>8.7087087087087092</v>
      </c>
      <c r="L20" s="7"/>
      <c r="M20" s="11"/>
    </row>
    <row r="21" spans="1:13" ht="15" customHeight="1">
      <c r="A21" s="9"/>
      <c r="B21" s="6"/>
      <c r="C21" s="6"/>
      <c r="D21" s="8"/>
      <c r="E21" s="7"/>
      <c r="F21" s="7"/>
      <c r="G21" s="6"/>
      <c r="H21" s="7"/>
      <c r="I21" s="7"/>
      <c r="J21" s="10"/>
      <c r="K21" s="7"/>
      <c r="L21" s="7"/>
      <c r="M21" s="11"/>
    </row>
    <row r="22" spans="1:13" s="3" customFormat="1" ht="15.75">
      <c r="A22" s="37" t="s">
        <v>0</v>
      </c>
      <c r="B22" s="33" t="s">
        <v>6</v>
      </c>
      <c r="C22" s="33" t="s">
        <v>7</v>
      </c>
      <c r="D22" s="33" t="s">
        <v>19</v>
      </c>
      <c r="E22" s="33" t="s">
        <v>1</v>
      </c>
      <c r="F22" s="33" t="s">
        <v>2</v>
      </c>
      <c r="G22" s="33" t="s">
        <v>20</v>
      </c>
      <c r="H22" s="33" t="s">
        <v>21</v>
      </c>
      <c r="I22" s="33" t="s">
        <v>9</v>
      </c>
      <c r="J22" s="33" t="s">
        <v>8</v>
      </c>
    </row>
    <row r="23" spans="1:13" s="3" customFormat="1" ht="15.75" customHeight="1">
      <c r="A23" s="9" t="s">
        <v>70</v>
      </c>
      <c r="B23" s="15">
        <v>17.489999999999998</v>
      </c>
      <c r="C23" s="7">
        <v>69.400000000000006</v>
      </c>
      <c r="D23" s="6">
        <v>16.824999999999999</v>
      </c>
      <c r="E23" s="6">
        <v>16.547999999999998</v>
      </c>
      <c r="F23" s="6">
        <v>10.914</v>
      </c>
      <c r="G23" s="6">
        <f>E23-F23</f>
        <v>5.6339999999999986</v>
      </c>
      <c r="H23" s="18" t="s">
        <v>24</v>
      </c>
      <c r="I23" s="11">
        <v>391</v>
      </c>
      <c r="J23" s="7">
        <v>1.6</v>
      </c>
    </row>
    <row r="24" spans="1:13" s="3" customFormat="1" ht="15.75" customHeight="1">
      <c r="A24" s="9" t="s">
        <v>71</v>
      </c>
      <c r="B24" s="15">
        <v>17.45</v>
      </c>
      <c r="C24" s="7">
        <v>69.709999999999994</v>
      </c>
      <c r="D24" s="6">
        <v>16.594999999999999</v>
      </c>
      <c r="E24" s="6">
        <v>16.331</v>
      </c>
      <c r="F24" s="6">
        <v>10.769</v>
      </c>
      <c r="G24" s="6">
        <f t="shared" ref="G24:G28" si="6">E24-F24</f>
        <v>5.5619999999999994</v>
      </c>
      <c r="H24" s="18" t="s">
        <v>24</v>
      </c>
      <c r="I24" s="11">
        <v>386</v>
      </c>
      <c r="J24" s="7">
        <v>1.4</v>
      </c>
    </row>
    <row r="25" spans="1:13" s="3" customFormat="1" ht="15.75" customHeight="1">
      <c r="A25" s="9" t="s">
        <v>72</v>
      </c>
      <c r="B25" s="15">
        <v>17.559999999999999</v>
      </c>
      <c r="C25" s="7">
        <v>69.52</v>
      </c>
      <c r="D25" s="6">
        <v>16.666</v>
      </c>
      <c r="E25" s="6">
        <v>16.422999999999998</v>
      </c>
      <c r="F25" s="6">
        <v>10.798999999999999</v>
      </c>
      <c r="G25" s="6">
        <f t="shared" si="6"/>
        <v>5.6239999999999988</v>
      </c>
      <c r="H25" s="18" t="s">
        <v>24</v>
      </c>
      <c r="I25" s="11">
        <v>415</v>
      </c>
      <c r="J25" s="7">
        <v>1.33</v>
      </c>
    </row>
    <row r="26" spans="1:13" s="3" customFormat="1" ht="15.75" customHeight="1">
      <c r="A26" s="9" t="s">
        <v>73</v>
      </c>
      <c r="B26" s="15">
        <v>17.510000000000002</v>
      </c>
      <c r="C26" s="7">
        <v>69.819999999999993</v>
      </c>
      <c r="D26" s="6">
        <v>16.579000000000001</v>
      </c>
      <c r="E26" s="6">
        <v>16.34</v>
      </c>
      <c r="F26" s="6">
        <v>10.497</v>
      </c>
      <c r="G26" s="6">
        <f t="shared" si="6"/>
        <v>5.843</v>
      </c>
      <c r="H26" s="18" t="s">
        <v>24</v>
      </c>
      <c r="I26" s="11">
        <v>390</v>
      </c>
      <c r="J26" s="7">
        <v>1.41</v>
      </c>
    </row>
    <row r="27" spans="1:13" s="3" customFormat="1" ht="15">
      <c r="A27" s="9" t="s">
        <v>74</v>
      </c>
      <c r="B27" s="15">
        <v>17.48</v>
      </c>
      <c r="C27" s="7">
        <v>69.739999999999995</v>
      </c>
      <c r="D27" s="6">
        <v>16.637</v>
      </c>
      <c r="E27" s="6">
        <v>16.396000000000001</v>
      </c>
      <c r="F27" s="6">
        <v>10.738</v>
      </c>
      <c r="G27" s="6">
        <f t="shared" si="6"/>
        <v>5.6580000000000013</v>
      </c>
      <c r="H27" s="18" t="s">
        <v>24</v>
      </c>
      <c r="I27" s="11">
        <v>367</v>
      </c>
      <c r="J27" s="7">
        <v>1.3</v>
      </c>
    </row>
    <row r="28" spans="1:13" s="3" customFormat="1" ht="15">
      <c r="A28" s="9" t="s">
        <v>75</v>
      </c>
      <c r="B28" s="15">
        <v>17.48</v>
      </c>
      <c r="C28" s="7">
        <v>69.739999999999995</v>
      </c>
      <c r="D28" s="6">
        <v>16.536999999999999</v>
      </c>
      <c r="E28" s="6">
        <v>16.300999999999998</v>
      </c>
      <c r="F28" s="6">
        <v>10.664999999999999</v>
      </c>
      <c r="G28" s="6">
        <f t="shared" si="6"/>
        <v>5.6359999999999992</v>
      </c>
      <c r="H28" s="18" t="s">
        <v>24</v>
      </c>
      <c r="I28" s="11">
        <v>421</v>
      </c>
      <c r="J28" s="7">
        <v>1.25</v>
      </c>
    </row>
    <row r="29" spans="1:13" ht="3" customHeight="1">
      <c r="A29" s="9"/>
      <c r="B29" s="7"/>
      <c r="C29" s="7"/>
      <c r="D29" s="6">
        <v>55.29</v>
      </c>
      <c r="E29" s="6">
        <v>55.29</v>
      </c>
      <c r="F29" s="6">
        <v>55.29</v>
      </c>
      <c r="G29" s="6">
        <f t="shared" ref="G29" si="7">E29-F29</f>
        <v>0</v>
      </c>
      <c r="H29" s="6"/>
      <c r="I29" s="11"/>
      <c r="J29" s="7"/>
    </row>
    <row r="30" spans="1:13" ht="15.75">
      <c r="A30" s="35" t="s">
        <v>11</v>
      </c>
      <c r="B30" s="13">
        <f t="shared" ref="B30:G30" si="8">MIN(B23:B28)</f>
        <v>17.45</v>
      </c>
      <c r="C30" s="13">
        <f t="shared" si="8"/>
        <v>69.400000000000006</v>
      </c>
      <c r="D30" s="12">
        <f t="shared" si="8"/>
        <v>16.536999999999999</v>
      </c>
      <c r="E30" s="12">
        <f t="shared" si="8"/>
        <v>16.300999999999998</v>
      </c>
      <c r="F30" s="12">
        <f t="shared" si="8"/>
        <v>10.497</v>
      </c>
      <c r="G30" s="12">
        <f t="shared" si="8"/>
        <v>5.5619999999999994</v>
      </c>
      <c r="H30" s="18" t="s">
        <v>24</v>
      </c>
      <c r="I30" s="25">
        <f>MIN(I23:I28)</f>
        <v>367</v>
      </c>
      <c r="J30" s="13">
        <f>MIN(J23:J28)</f>
        <v>1.25</v>
      </c>
    </row>
    <row r="31" spans="1:13" ht="3" customHeight="1">
      <c r="A31" s="35"/>
      <c r="B31" s="1"/>
      <c r="C31" s="1"/>
      <c r="D31" s="39"/>
      <c r="E31" s="2"/>
      <c r="F31" s="2"/>
      <c r="G31" s="2"/>
      <c r="H31" s="38"/>
      <c r="I31" s="26"/>
      <c r="J31" s="1"/>
    </row>
    <row r="32" spans="1:13" s="3" customFormat="1" ht="16.5">
      <c r="A32" s="30" t="s">
        <v>10</v>
      </c>
      <c r="B32" s="16">
        <f t="shared" ref="B32:G32" si="9">AVERAGE(B23:B28)</f>
        <v>17.495000000000001</v>
      </c>
      <c r="C32" s="16">
        <f t="shared" si="9"/>
        <v>69.655000000000001</v>
      </c>
      <c r="D32" s="17">
        <f t="shared" si="9"/>
        <v>16.639833333333332</v>
      </c>
      <c r="E32" s="17">
        <f t="shared" si="9"/>
        <v>16.389833333333332</v>
      </c>
      <c r="F32" s="17">
        <f t="shared" si="9"/>
        <v>10.730333333333334</v>
      </c>
      <c r="G32" s="17">
        <f t="shared" si="9"/>
        <v>5.6594999999999986</v>
      </c>
      <c r="H32" s="21" t="s">
        <v>24</v>
      </c>
      <c r="I32" s="27">
        <f>AVERAGE(I23:I28)</f>
        <v>395</v>
      </c>
      <c r="J32" s="16">
        <f>AVERAGE(J23:J28)</f>
        <v>1.3816666666666666</v>
      </c>
    </row>
    <row r="33" spans="1:10" ht="3" customHeight="1">
      <c r="A33" s="35"/>
      <c r="B33" s="13"/>
      <c r="C33" s="13"/>
      <c r="D33" s="18"/>
      <c r="E33" s="12"/>
      <c r="F33" s="12"/>
      <c r="G33" s="12"/>
      <c r="H33" s="18"/>
      <c r="I33" s="25"/>
      <c r="J33" s="13"/>
    </row>
    <row r="34" spans="1:10" ht="15.75">
      <c r="A34" s="35" t="s">
        <v>12</v>
      </c>
      <c r="B34" s="13">
        <f t="shared" ref="B34:G34" si="10">MAX(B23:B28)</f>
        <v>17.559999999999999</v>
      </c>
      <c r="C34" s="13">
        <f t="shared" si="10"/>
        <v>69.819999999999993</v>
      </c>
      <c r="D34" s="12">
        <f t="shared" si="10"/>
        <v>16.824999999999999</v>
      </c>
      <c r="E34" s="12">
        <f t="shared" si="10"/>
        <v>16.547999999999998</v>
      </c>
      <c r="F34" s="12">
        <f t="shared" si="10"/>
        <v>10.914</v>
      </c>
      <c r="G34" s="12">
        <f t="shared" si="10"/>
        <v>5.843</v>
      </c>
      <c r="H34" s="18" t="s">
        <v>24</v>
      </c>
      <c r="I34" s="25">
        <f>MAX(I23:I28)</f>
        <v>421</v>
      </c>
      <c r="J34" s="13">
        <f>MAX(J23:J28)</f>
        <v>1.6</v>
      </c>
    </row>
    <row r="35" spans="1:10" ht="6" customHeight="1">
      <c r="A35" s="35"/>
      <c r="B35" s="13"/>
      <c r="C35" s="13"/>
      <c r="D35" s="13"/>
      <c r="E35" s="12"/>
      <c r="F35" s="12"/>
      <c r="G35" s="12"/>
      <c r="H35" s="18"/>
      <c r="I35" s="25"/>
      <c r="J35" s="25"/>
    </row>
    <row r="36" spans="1:10" ht="15.75">
      <c r="A36" s="35" t="s">
        <v>82</v>
      </c>
      <c r="B36" s="13">
        <f>100*(B32-B30)/B32</f>
        <v>0.25721634752787481</v>
      </c>
      <c r="C36" s="13">
        <f t="shared" ref="C36:J36" si="11">100*(C32-C30)/C32</f>
        <v>0.36609001507428818</v>
      </c>
      <c r="D36" s="13">
        <f t="shared" si="11"/>
        <v>0.61799497190476405</v>
      </c>
      <c r="E36" s="13">
        <f t="shared" si="11"/>
        <v>0.54200266425324772</v>
      </c>
      <c r="F36" s="13">
        <f t="shared" si="11"/>
        <v>2.1745208288030904</v>
      </c>
      <c r="G36" s="13">
        <f t="shared" si="11"/>
        <v>1.7227670288894652</v>
      </c>
      <c r="H36" s="13"/>
      <c r="I36" s="13">
        <f t="shared" si="11"/>
        <v>7.0886075949367084</v>
      </c>
      <c r="J36" s="13">
        <f t="shared" si="11"/>
        <v>9.5295536791314799</v>
      </c>
    </row>
    <row r="37" spans="1:10" ht="15.75">
      <c r="A37" s="35" t="s">
        <v>83</v>
      </c>
      <c r="B37" s="13">
        <f>100*(B34-B32)/B32</f>
        <v>0.37153472420690326</v>
      </c>
      <c r="C37" s="13">
        <f t="shared" ref="C37:J37" si="12">100*(C34-C32)/C32</f>
        <v>0.23688177445982633</v>
      </c>
      <c r="D37" s="13">
        <f t="shared" si="12"/>
        <v>1.1127915944670963</v>
      </c>
      <c r="E37" s="13">
        <f t="shared" si="12"/>
        <v>0.96502913391431488</v>
      </c>
      <c r="F37" s="13">
        <f t="shared" si="12"/>
        <v>1.7116585381007008</v>
      </c>
      <c r="G37" s="13">
        <f t="shared" si="12"/>
        <v>3.2423358953971442</v>
      </c>
      <c r="H37" s="13"/>
      <c r="I37" s="13">
        <f t="shared" si="12"/>
        <v>6.5822784810126587</v>
      </c>
      <c r="J37" s="13">
        <f t="shared" si="12"/>
        <v>15.802171290711714</v>
      </c>
    </row>
    <row r="39" spans="1:10" ht="34.5">
      <c r="A39" s="31" t="s">
        <v>22</v>
      </c>
      <c r="C39" s="32" t="s">
        <v>80</v>
      </c>
      <c r="E39" s="30" t="s">
        <v>23</v>
      </c>
    </row>
    <row r="41" spans="1:10" ht="15.75">
      <c r="A41" s="29" t="s">
        <v>58</v>
      </c>
      <c r="B41" s="20"/>
      <c r="C41" s="20"/>
      <c r="D41" s="20"/>
      <c r="E41" s="20"/>
    </row>
    <row r="42" spans="1:10" ht="15.75">
      <c r="A42" s="29"/>
      <c r="B42" s="20" t="s">
        <v>76</v>
      </c>
      <c r="C42" s="20"/>
      <c r="D42" s="20"/>
      <c r="E42" s="20"/>
    </row>
    <row r="43" spans="1:10" ht="15">
      <c r="A43" s="20"/>
      <c r="B43" s="20" t="s">
        <v>60</v>
      </c>
      <c r="C43" s="20"/>
      <c r="D43" s="20"/>
      <c r="E43" s="20"/>
    </row>
    <row r="44" spans="1:10" ht="15">
      <c r="A44" s="20"/>
      <c r="B44" s="20" t="s">
        <v>61</v>
      </c>
      <c r="C44" s="20"/>
      <c r="D44" s="20"/>
      <c r="E44" s="20"/>
    </row>
    <row r="45" spans="1:10" ht="15">
      <c r="A45" s="20"/>
      <c r="B45" s="20" t="s">
        <v>62</v>
      </c>
      <c r="C45" s="20"/>
      <c r="D45" s="20"/>
      <c r="E45" s="20"/>
    </row>
    <row r="46" spans="1:10" ht="15">
      <c r="A46" s="20"/>
      <c r="B46" s="20" t="s">
        <v>66</v>
      </c>
      <c r="C46" s="20"/>
      <c r="D46" s="20"/>
      <c r="E46" s="20"/>
    </row>
    <row r="47" spans="1:10" ht="15">
      <c r="A47" s="20"/>
      <c r="B47" s="20"/>
      <c r="C47" s="20"/>
      <c r="D47" s="20"/>
      <c r="E47" s="20"/>
    </row>
    <row r="48" spans="1:10" ht="15">
      <c r="A48" s="20" t="s">
        <v>64</v>
      </c>
      <c r="B48" s="20" t="s">
        <v>65</v>
      </c>
      <c r="C48" s="20"/>
      <c r="D48" s="20"/>
      <c r="E48" s="20"/>
    </row>
    <row r="49" spans="1:9" ht="15">
      <c r="A49" s="20" t="s">
        <v>29</v>
      </c>
      <c r="B49" s="20" t="s">
        <v>30</v>
      </c>
      <c r="C49" s="20"/>
      <c r="D49" s="20"/>
      <c r="E49" s="20"/>
    </row>
    <row r="50" spans="1:9" ht="15">
      <c r="A50" s="20" t="s">
        <v>39</v>
      </c>
      <c r="B50" s="20" t="s">
        <v>40</v>
      </c>
      <c r="C50" s="20"/>
      <c r="D50" s="20"/>
      <c r="E50" s="20"/>
    </row>
    <row r="51" spans="1:9" ht="15">
      <c r="A51" s="20" t="s">
        <v>41</v>
      </c>
      <c r="B51" s="20" t="s">
        <v>78</v>
      </c>
      <c r="C51" s="20"/>
      <c r="D51" s="20"/>
      <c r="E51" s="20"/>
    </row>
    <row r="52" spans="1:9" ht="15">
      <c r="A52" s="20" t="s">
        <v>37</v>
      </c>
      <c r="B52" s="20" t="s">
        <v>38</v>
      </c>
      <c r="C52" s="20"/>
      <c r="D52" s="20"/>
      <c r="E52" s="20"/>
    </row>
    <row r="53" spans="1:9" ht="15">
      <c r="A53" s="20" t="s">
        <v>46</v>
      </c>
      <c r="B53" s="20" t="s">
        <v>47</v>
      </c>
      <c r="C53" s="20"/>
      <c r="D53" s="20"/>
      <c r="E53" s="20"/>
    </row>
    <row r="54" spans="1:9" ht="15">
      <c r="A54" s="20" t="s">
        <v>48</v>
      </c>
      <c r="B54" s="20" t="s">
        <v>49</v>
      </c>
      <c r="C54" s="20"/>
      <c r="D54" s="20"/>
      <c r="E54" s="20"/>
    </row>
    <row r="55" spans="1:9" ht="15">
      <c r="A55" s="20" t="s">
        <v>50</v>
      </c>
      <c r="B55" s="20" t="s">
        <v>51</v>
      </c>
      <c r="C55" s="20"/>
      <c r="D55" s="20"/>
      <c r="E55" s="20"/>
    </row>
    <row r="56" spans="1:9" ht="15">
      <c r="A56" s="20" t="s">
        <v>52</v>
      </c>
      <c r="B56" s="20" t="s">
        <v>59</v>
      </c>
      <c r="C56" s="20"/>
      <c r="D56" s="20"/>
      <c r="E56" s="20"/>
    </row>
    <row r="57" spans="1:9" ht="15">
      <c r="A57" s="20" t="s">
        <v>53</v>
      </c>
      <c r="B57" s="20" t="s">
        <v>63</v>
      </c>
      <c r="C57" s="20"/>
      <c r="D57" s="20"/>
      <c r="E57" s="20"/>
      <c r="H57" s="20" t="s">
        <v>25</v>
      </c>
      <c r="I57" s="20" t="s">
        <v>26</v>
      </c>
    </row>
    <row r="58" spans="1:9" ht="15">
      <c r="A58" s="20" t="s">
        <v>42</v>
      </c>
      <c r="B58" s="20" t="s">
        <v>43</v>
      </c>
      <c r="C58" s="20"/>
      <c r="D58" s="20"/>
      <c r="E58" s="20"/>
      <c r="H58" s="20" t="s">
        <v>27</v>
      </c>
      <c r="I58" s="20" t="s">
        <v>28</v>
      </c>
    </row>
    <row r="59" spans="1:9" ht="15">
      <c r="A59" s="20" t="s">
        <v>44</v>
      </c>
      <c r="B59" s="20" t="s">
        <v>45</v>
      </c>
      <c r="C59" s="20"/>
      <c r="D59" s="20"/>
      <c r="E59" s="20"/>
      <c r="H59" s="20" t="s">
        <v>31</v>
      </c>
      <c r="I59" s="20" t="s">
        <v>32</v>
      </c>
    </row>
    <row r="60" spans="1:9" ht="15">
      <c r="A60" s="20" t="s">
        <v>54</v>
      </c>
      <c r="B60" s="20" t="s">
        <v>55</v>
      </c>
      <c r="C60" s="20"/>
      <c r="D60" s="20"/>
      <c r="E60" s="20"/>
      <c r="H60" s="20" t="s">
        <v>33</v>
      </c>
      <c r="I60" s="20" t="s">
        <v>34</v>
      </c>
    </row>
    <row r="61" spans="1:9" ht="15">
      <c r="A61" s="20" t="s">
        <v>56</v>
      </c>
      <c r="B61" s="20" t="s">
        <v>57</v>
      </c>
      <c r="C61" s="20"/>
      <c r="D61" s="20"/>
      <c r="E61" s="20"/>
      <c r="H61" s="20" t="s">
        <v>35</v>
      </c>
      <c r="I61" s="20" t="s">
        <v>36</v>
      </c>
    </row>
    <row r="62" spans="1:9" ht="15">
      <c r="C62" s="20"/>
      <c r="D62" s="20"/>
      <c r="E62" s="20"/>
    </row>
    <row r="63" spans="1:9" ht="15">
      <c r="A63" s="28" t="s">
        <v>77</v>
      </c>
      <c r="C63" s="20"/>
      <c r="D63" s="20"/>
      <c r="E63" s="20"/>
    </row>
    <row r="64" spans="1:9" ht="15">
      <c r="C64" s="20"/>
      <c r="D64" s="20"/>
      <c r="E64" s="20"/>
    </row>
    <row r="65" spans="1:5" ht="15">
      <c r="C65" s="20"/>
      <c r="D65" s="20"/>
      <c r="E65" s="20"/>
    </row>
    <row r="66" spans="1:5" ht="15">
      <c r="C66" s="20"/>
      <c r="D66" s="20"/>
      <c r="E66" s="20"/>
    </row>
    <row r="67" spans="1:5" ht="15">
      <c r="A67" s="20"/>
      <c r="B67" s="20"/>
      <c r="C67" s="20"/>
      <c r="D67" s="20"/>
      <c r="E67" s="20"/>
    </row>
    <row r="68" spans="1:5" ht="15">
      <c r="B68" s="20"/>
      <c r="C68" s="20"/>
      <c r="D68" s="20"/>
      <c r="E68" s="20"/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cp:lastPrinted>2019-12-18T23:57:06Z</cp:lastPrinted>
  <dcterms:created xsi:type="dcterms:W3CDTF">2006-11-27T12:44:27Z</dcterms:created>
  <dcterms:modified xsi:type="dcterms:W3CDTF">2019-12-19T00:06:27Z</dcterms:modified>
</cp:coreProperties>
</file>