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Plan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9" i="1" l="1"/>
  <c r="Q20" i="1"/>
  <c r="Q21" i="1"/>
  <c r="Q23" i="1"/>
  <c r="Q24" i="1"/>
  <c r="Q25" i="1"/>
  <c r="Q26" i="1"/>
  <c r="Q27" i="1"/>
  <c r="Q28" i="1"/>
  <c r="Q18" i="1"/>
  <c r="P21" i="1"/>
  <c r="O5" i="1"/>
  <c r="O28" i="1"/>
  <c r="P28" i="1" s="1"/>
  <c r="B28" i="1"/>
  <c r="O27" i="1"/>
  <c r="P27" i="1" s="1"/>
  <c r="B27" i="1"/>
  <c r="O26" i="1"/>
  <c r="P26" i="1" s="1"/>
  <c r="B26" i="1"/>
  <c r="O25" i="1"/>
  <c r="P25" i="1" s="1"/>
  <c r="B25" i="1"/>
  <c r="O24" i="1"/>
  <c r="P24" i="1" s="1"/>
  <c r="B24" i="1"/>
  <c r="O23" i="1"/>
  <c r="P23" i="1" s="1"/>
  <c r="B23" i="1"/>
  <c r="O21" i="1"/>
  <c r="B21" i="1"/>
  <c r="P20" i="1"/>
  <c r="O20" i="1"/>
  <c r="B20" i="1"/>
  <c r="O19" i="1"/>
  <c r="P19" i="1" s="1"/>
  <c r="B19" i="1"/>
  <c r="O18" i="1"/>
  <c r="P18" i="1" s="1"/>
  <c r="B18" i="1"/>
  <c r="A18" i="1"/>
  <c r="O15" i="1"/>
  <c r="O14" i="1"/>
  <c r="O13" i="1"/>
  <c r="O12" i="1"/>
  <c r="O11" i="1"/>
  <c r="A11" i="1"/>
  <c r="A12" i="1" s="1"/>
  <c r="O10" i="1"/>
  <c r="O8" i="1"/>
  <c r="O7" i="1"/>
  <c r="O6" i="1"/>
  <c r="A6" i="1"/>
  <c r="A7" i="1" s="1"/>
  <c r="A24" i="1" l="1"/>
  <c r="A20" i="1"/>
  <c r="A8" i="1"/>
  <c r="A21" i="1" s="1"/>
  <c r="A13" i="1"/>
  <c r="A25" i="1"/>
  <c r="A19" i="1"/>
  <c r="A14" i="1" l="1"/>
  <c r="A26" i="1"/>
  <c r="A15" i="1" l="1"/>
  <c r="A28" i="1" s="1"/>
  <c r="A27" i="1"/>
</calcChain>
</file>

<file path=xl/sharedStrings.xml><?xml version="1.0" encoding="utf-8"?>
<sst xmlns="http://schemas.openxmlformats.org/spreadsheetml/2006/main" count="41" uniqueCount="28">
  <si>
    <t>N</t>
  </si>
  <si>
    <t xml:space="preserve">Turma AD </t>
  </si>
  <si>
    <t>R-1</t>
  </si>
  <si>
    <t>R-2</t>
  </si>
  <si>
    <t>R-3</t>
  </si>
  <si>
    <t>R-4</t>
  </si>
  <si>
    <t>R-5</t>
  </si>
  <si>
    <t>R-6</t>
  </si>
  <si>
    <t>R-7</t>
  </si>
  <si>
    <t>R-8</t>
  </si>
  <si>
    <t>R-9</t>
  </si>
  <si>
    <t>R-10</t>
  </si>
  <si>
    <t>Faltas</t>
  </si>
  <si>
    <t>Presença</t>
  </si>
  <si>
    <t>Laboratório de Engenharia Termica - 2019/2 - Quarta !3:30 -15:30 - LMH</t>
  </si>
  <si>
    <t>R-11</t>
  </si>
  <si>
    <t>Media</t>
  </si>
  <si>
    <t>BRUNNA DA VEIGA SABER</t>
  </si>
  <si>
    <t>EDUARDO DE LA VEGA DE MENDONÇA</t>
  </si>
  <si>
    <t>FILIPE MULLER MOR</t>
  </si>
  <si>
    <t>GIORGIO ZANFERRARI VALLE RAMOS</t>
  </si>
  <si>
    <t>GUILHERME TOSHIO HAYASHI</t>
  </si>
  <si>
    <t>MAYCKON GOMES DE LIMA</t>
  </si>
  <si>
    <t>RAFAEL FELIPE DIAS REINHARDT</t>
  </si>
  <si>
    <t>VICTORIA YUMI TANAKA NOVAES</t>
  </si>
  <si>
    <t>VINÍCIUS CONSOLIN SMARZARO</t>
  </si>
  <si>
    <t>YAGO SILVEIRA NASCIMENTO</t>
  </si>
  <si>
    <t>Perc.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</si>
</sst>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3" fillId="0" borderId="0"/>
  </cellStyleXfs>
  <cellXfs count="23">
    <xf numFmtId="0" fontId="0" fillId="0" borderId="0" xfId="0"/>
    <xf numFmtId="0" fontId="4" fillId="0" borderId="0" xfId="0" applyFont="1" applyBorder="1"/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5" fillId="0" borderId="0" xfId="2" applyFont="1" applyBorder="1"/>
    <xf numFmtId="0" fontId="5" fillId="0" borderId="0" xfId="2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" fontId="6" fillId="0" borderId="0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5" fillId="0" borderId="0" xfId="2" applyFont="1" applyFill="1" applyBorder="1" applyAlignment="1">
      <alignment horizontal="center"/>
    </xf>
    <xf numFmtId="0" fontId="6" fillId="0" borderId="0" xfId="0" applyFont="1" applyBorder="1"/>
    <xf numFmtId="0" fontId="5" fillId="0" borderId="0" xfId="2" applyFont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3" fontId="7" fillId="0" borderId="0" xfId="1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0" fontId="4" fillId="0" borderId="0" xfId="0" applyFont="1"/>
    <xf numFmtId="9" fontId="4" fillId="0" borderId="0" xfId="1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4">
    <cellStyle name="Normal" xfId="0" builtinId="0"/>
    <cellStyle name="Normal 2" xfId="3"/>
    <cellStyle name="Normal 3" xfId="2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tabSelected="1" zoomScale="130" zoomScaleNormal="130" workbookViewId="0">
      <selection activeCell="Q22" sqref="Q22"/>
    </sheetView>
  </sheetViews>
  <sheetFormatPr defaultRowHeight="10.199999999999999" x14ac:dyDescent="0.2"/>
  <cols>
    <col min="1" max="1" width="2.33203125" style="20" bestFit="1" customWidth="1"/>
    <col min="2" max="2" width="47.77734375" style="20" bestFit="1" customWidth="1"/>
    <col min="3" max="3" width="3.109375" style="20" bestFit="1" customWidth="1"/>
    <col min="4" max="4" width="3" style="20" bestFit="1" customWidth="1"/>
    <col min="5" max="5" width="3.109375" style="20" bestFit="1" customWidth="1"/>
    <col min="6" max="8" width="3" style="20" bestFit="1" customWidth="1"/>
    <col min="9" max="9" width="3.109375" style="20" bestFit="1" customWidth="1"/>
    <col min="10" max="11" width="3" style="20" bestFit="1" customWidth="1"/>
    <col min="12" max="13" width="3.77734375" style="20" bestFit="1" customWidth="1"/>
    <col min="14" max="14" width="10.109375" style="20" bestFit="1" customWidth="1"/>
    <col min="15" max="15" width="6.88671875" style="20" bestFit="1" customWidth="1"/>
    <col min="16" max="16" width="4.77734375" style="20" bestFit="1" customWidth="1"/>
    <col min="17" max="17" width="6.44140625" style="20" bestFit="1" customWidth="1"/>
    <col min="18" max="18" width="6.21875" style="20" bestFit="1" customWidth="1"/>
    <col min="19" max="16384" width="8.88671875" style="20"/>
  </cols>
  <sheetData>
    <row r="1" spans="1:16" x14ac:dyDescent="0.2">
      <c r="A1" s="2"/>
      <c r="B1" s="14"/>
      <c r="C1" s="16"/>
      <c r="D1" s="16"/>
      <c r="E1" s="16"/>
      <c r="F1" s="16"/>
      <c r="G1" s="16"/>
      <c r="H1" s="16"/>
      <c r="I1" s="16"/>
      <c r="J1" s="16"/>
      <c r="K1" s="16"/>
      <c r="L1" s="16"/>
      <c r="M1" s="17"/>
      <c r="N1" s="16"/>
      <c r="O1" s="18"/>
      <c r="P1" s="19"/>
    </row>
    <row r="2" spans="1:16" x14ac:dyDescent="0.2">
      <c r="A2" s="5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16" x14ac:dyDescent="0.2">
      <c r="A3" s="2"/>
      <c r="B3" s="3" t="s">
        <v>14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13"/>
      <c r="O3" s="13"/>
      <c r="P3" s="13"/>
    </row>
    <row r="4" spans="1:16" x14ac:dyDescent="0.2">
      <c r="A4" s="2" t="s">
        <v>0</v>
      </c>
      <c r="B4" s="3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15</v>
      </c>
      <c r="N4" s="13"/>
      <c r="O4" s="5" t="s">
        <v>16</v>
      </c>
      <c r="P4" s="13"/>
    </row>
    <row r="5" spans="1:16" x14ac:dyDescent="0.2">
      <c r="A5" s="6">
        <v>1</v>
      </c>
      <c r="B5" s="7" t="s">
        <v>17</v>
      </c>
      <c r="C5" s="8">
        <v>100</v>
      </c>
      <c r="D5" s="9">
        <v>90</v>
      </c>
      <c r="E5" s="9">
        <v>70</v>
      </c>
      <c r="F5" s="9">
        <v>90</v>
      </c>
      <c r="G5" s="9">
        <v>90</v>
      </c>
      <c r="H5" s="9">
        <v>80</v>
      </c>
      <c r="I5" s="9"/>
      <c r="J5" s="9"/>
      <c r="K5" s="9"/>
      <c r="L5" s="9">
        <v>70</v>
      </c>
      <c r="M5" s="9"/>
      <c r="N5" s="13"/>
      <c r="O5" s="10">
        <f>AVERAGE(C5:H5,L5)</f>
        <v>84.285714285714292</v>
      </c>
      <c r="P5" s="13"/>
    </row>
    <row r="6" spans="1:16" x14ac:dyDescent="0.2">
      <c r="A6" s="6">
        <f>A5+1</f>
        <v>2</v>
      </c>
      <c r="B6" s="7" t="s">
        <v>18</v>
      </c>
      <c r="C6" s="8">
        <v>90</v>
      </c>
      <c r="D6" s="9">
        <v>80</v>
      </c>
      <c r="E6" s="9">
        <v>80</v>
      </c>
      <c r="F6" s="9">
        <v>80</v>
      </c>
      <c r="G6" s="9">
        <v>80</v>
      </c>
      <c r="H6" s="9"/>
      <c r="I6" s="9">
        <v>75</v>
      </c>
      <c r="J6" s="9">
        <v>80</v>
      </c>
      <c r="K6" s="9"/>
      <c r="L6" s="9"/>
      <c r="M6" s="9"/>
      <c r="N6" s="13"/>
      <c r="O6" s="10">
        <f>AVERAGE(C6:G6,I6,J6)</f>
        <v>80.714285714285708</v>
      </c>
      <c r="P6" s="13"/>
    </row>
    <row r="7" spans="1:16" x14ac:dyDescent="0.2">
      <c r="A7" s="6">
        <f t="shared" ref="A7:A15" si="0">A6+1</f>
        <v>3</v>
      </c>
      <c r="B7" s="7" t="s">
        <v>19</v>
      </c>
      <c r="C7" s="8">
        <v>75</v>
      </c>
      <c r="D7" s="11">
        <v>90</v>
      </c>
      <c r="E7" s="9">
        <v>90</v>
      </c>
      <c r="F7" s="9">
        <v>80</v>
      </c>
      <c r="G7" s="9">
        <v>75</v>
      </c>
      <c r="H7" s="9"/>
      <c r="I7" s="9">
        <v>80</v>
      </c>
      <c r="J7" s="9">
        <v>80</v>
      </c>
      <c r="K7" s="9">
        <v>80</v>
      </c>
      <c r="L7" s="9">
        <v>70</v>
      </c>
      <c r="M7" s="9"/>
      <c r="N7" s="13"/>
      <c r="O7" s="10">
        <f>AVERAGE(C7:F7,I7,J7,K7)</f>
        <v>82.142857142857139</v>
      </c>
      <c r="P7" s="13"/>
    </row>
    <row r="8" spans="1:16" x14ac:dyDescent="0.2">
      <c r="A8" s="6">
        <f t="shared" si="0"/>
        <v>4</v>
      </c>
      <c r="B8" s="7" t="s">
        <v>20</v>
      </c>
      <c r="C8" s="12"/>
      <c r="D8" s="9">
        <v>80</v>
      </c>
      <c r="E8" s="9">
        <v>80</v>
      </c>
      <c r="F8" s="11">
        <v>90</v>
      </c>
      <c r="G8" s="11">
        <v>80</v>
      </c>
      <c r="H8" s="9"/>
      <c r="I8" s="9"/>
      <c r="J8" s="9"/>
      <c r="K8" s="9">
        <v>80</v>
      </c>
      <c r="L8" s="9">
        <v>70</v>
      </c>
      <c r="M8" s="9">
        <v>85</v>
      </c>
      <c r="N8" s="13"/>
      <c r="O8" s="10">
        <f>AVERAGE(D8:G8,K8:M8)</f>
        <v>80.714285714285708</v>
      </c>
      <c r="P8" s="13"/>
    </row>
    <row r="9" spans="1:16" x14ac:dyDescent="0.2">
      <c r="A9" s="6"/>
      <c r="B9" s="7"/>
      <c r="C9" s="8"/>
      <c r="D9" s="9"/>
      <c r="E9" s="9"/>
      <c r="F9" s="9"/>
      <c r="G9" s="9"/>
      <c r="H9" s="9"/>
      <c r="I9" s="9"/>
      <c r="J9" s="9"/>
      <c r="K9" s="9"/>
      <c r="L9" s="9"/>
      <c r="M9" s="9"/>
      <c r="N9" s="13"/>
      <c r="O9" s="5"/>
      <c r="P9" s="13"/>
    </row>
    <row r="10" spans="1:16" x14ac:dyDescent="0.2">
      <c r="A10" s="6">
        <v>5</v>
      </c>
      <c r="B10" s="7" t="s">
        <v>21</v>
      </c>
      <c r="C10" s="8">
        <v>80</v>
      </c>
      <c r="D10" s="11">
        <v>85</v>
      </c>
      <c r="E10" s="11">
        <v>90</v>
      </c>
      <c r="F10" s="11">
        <v>80</v>
      </c>
      <c r="G10" s="9">
        <v>70</v>
      </c>
      <c r="H10" s="9">
        <v>75</v>
      </c>
      <c r="I10" s="9">
        <v>80</v>
      </c>
      <c r="J10" s="9">
        <v>80</v>
      </c>
      <c r="K10" s="9"/>
      <c r="L10" s="9">
        <v>80</v>
      </c>
      <c r="M10" s="9">
        <v>80</v>
      </c>
      <c r="N10" s="13"/>
      <c r="O10" s="10">
        <f>AVERAGE(C10:F10,I10,J10,L10)</f>
        <v>82.142857142857139</v>
      </c>
      <c r="P10" s="13"/>
    </row>
    <row r="11" spans="1:16" x14ac:dyDescent="0.2">
      <c r="A11" s="6">
        <f t="shared" si="0"/>
        <v>6</v>
      </c>
      <c r="B11" s="7" t="s">
        <v>22</v>
      </c>
      <c r="C11" s="8">
        <v>90</v>
      </c>
      <c r="D11" s="11">
        <v>90</v>
      </c>
      <c r="E11" s="11">
        <v>100</v>
      </c>
      <c r="F11" s="11">
        <v>80</v>
      </c>
      <c r="G11" s="9">
        <v>75</v>
      </c>
      <c r="H11" s="9"/>
      <c r="I11" s="9">
        <v>70</v>
      </c>
      <c r="J11" s="9">
        <v>70</v>
      </c>
      <c r="K11" s="9">
        <v>80</v>
      </c>
      <c r="L11" s="9">
        <v>80</v>
      </c>
      <c r="M11" s="9"/>
      <c r="N11" s="13"/>
      <c r="O11" s="5">
        <f>AVERAGE(C11:G11,K11,L11)</f>
        <v>85</v>
      </c>
      <c r="P11" s="13"/>
    </row>
    <row r="12" spans="1:16" x14ac:dyDescent="0.2">
      <c r="A12" s="6">
        <f t="shared" si="0"/>
        <v>7</v>
      </c>
      <c r="B12" s="7" t="s">
        <v>23</v>
      </c>
      <c r="C12" s="8">
        <v>95</v>
      </c>
      <c r="D12" s="11">
        <v>85</v>
      </c>
      <c r="E12" s="11"/>
      <c r="F12" s="11">
        <v>80</v>
      </c>
      <c r="G12" s="9">
        <v>75</v>
      </c>
      <c r="H12" s="9">
        <v>75</v>
      </c>
      <c r="I12" s="9"/>
      <c r="J12" s="9">
        <v>75</v>
      </c>
      <c r="K12" s="9">
        <v>80</v>
      </c>
      <c r="L12" s="9">
        <v>80</v>
      </c>
      <c r="M12" s="9"/>
      <c r="N12" s="13"/>
      <c r="O12" s="10">
        <f>AVERAGE(C12:D12,F12:H12,K12:L12)</f>
        <v>81.428571428571431</v>
      </c>
      <c r="P12" s="13"/>
    </row>
    <row r="13" spans="1:16" x14ac:dyDescent="0.2">
      <c r="A13" s="6">
        <f t="shared" si="0"/>
        <v>8</v>
      </c>
      <c r="B13" s="7" t="s">
        <v>24</v>
      </c>
      <c r="C13" s="8">
        <v>90</v>
      </c>
      <c r="D13" s="11">
        <v>90</v>
      </c>
      <c r="E13" s="11">
        <v>90</v>
      </c>
      <c r="F13" s="11">
        <v>85</v>
      </c>
      <c r="G13" s="9">
        <v>80</v>
      </c>
      <c r="H13" s="9">
        <v>75</v>
      </c>
      <c r="I13" s="9">
        <v>100</v>
      </c>
      <c r="J13" s="9">
        <v>90</v>
      </c>
      <c r="K13" s="9">
        <v>80</v>
      </c>
      <c r="L13" s="9">
        <v>90</v>
      </c>
      <c r="M13" s="9">
        <v>90</v>
      </c>
      <c r="N13" s="13"/>
      <c r="O13" s="10">
        <f>AVERAGE(C13:E13,I13:J13,L13:M13)</f>
        <v>91.428571428571431</v>
      </c>
      <c r="P13" s="13"/>
    </row>
    <row r="14" spans="1:16" x14ac:dyDescent="0.2">
      <c r="A14" s="6">
        <f t="shared" si="0"/>
        <v>9</v>
      </c>
      <c r="B14" s="7" t="s">
        <v>25</v>
      </c>
      <c r="C14" s="8">
        <v>90</v>
      </c>
      <c r="D14" s="11">
        <v>90</v>
      </c>
      <c r="E14" s="11">
        <v>90</v>
      </c>
      <c r="F14" s="11">
        <v>90</v>
      </c>
      <c r="G14" s="9">
        <v>85</v>
      </c>
      <c r="H14" s="9"/>
      <c r="I14" s="9">
        <v>90</v>
      </c>
      <c r="J14" s="9">
        <v>90</v>
      </c>
      <c r="K14" s="9">
        <v>85</v>
      </c>
      <c r="L14" s="9">
        <v>90</v>
      </c>
      <c r="M14" s="9"/>
      <c r="N14" s="13"/>
      <c r="O14" s="5">
        <f>AVERAGE(C14:F14,I14:J14,L14)</f>
        <v>90</v>
      </c>
      <c r="P14" s="13"/>
    </row>
    <row r="15" spans="1:16" x14ac:dyDescent="0.2">
      <c r="A15" s="6">
        <f t="shared" si="0"/>
        <v>10</v>
      </c>
      <c r="B15" s="7" t="s">
        <v>26</v>
      </c>
      <c r="C15" s="8">
        <v>90</v>
      </c>
      <c r="D15" s="11">
        <v>85</v>
      </c>
      <c r="E15" s="11">
        <v>85</v>
      </c>
      <c r="F15" s="11">
        <v>90</v>
      </c>
      <c r="G15" s="9">
        <v>80</v>
      </c>
      <c r="H15" s="9"/>
      <c r="I15" s="9"/>
      <c r="J15" s="9">
        <v>75</v>
      </c>
      <c r="K15" s="9">
        <v>80</v>
      </c>
      <c r="L15" s="9">
        <v>90</v>
      </c>
      <c r="M15" s="9"/>
      <c r="N15" s="13"/>
      <c r="O15" s="10">
        <f>AVERAGE(C15:G15,K15,L15)</f>
        <v>85.714285714285708</v>
      </c>
      <c r="P15" s="13"/>
    </row>
    <row r="16" spans="1:16" x14ac:dyDescent="0.2">
      <c r="A16" s="5"/>
      <c r="B16" s="13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13"/>
      <c r="O16" s="13"/>
      <c r="P16" s="13"/>
    </row>
    <row r="17" spans="1:17" x14ac:dyDescent="0.2">
      <c r="A17" s="2" t="s">
        <v>0</v>
      </c>
      <c r="B17" s="3" t="s">
        <v>13</v>
      </c>
      <c r="C17" s="2" t="s">
        <v>2</v>
      </c>
      <c r="D17" s="2" t="s">
        <v>3</v>
      </c>
      <c r="E17" s="2" t="s">
        <v>4</v>
      </c>
      <c r="F17" s="2" t="s">
        <v>5</v>
      </c>
      <c r="G17" s="2" t="s">
        <v>6</v>
      </c>
      <c r="H17" s="2" t="s">
        <v>7</v>
      </c>
      <c r="I17" s="2" t="s">
        <v>8</v>
      </c>
      <c r="J17" s="2" t="s">
        <v>9</v>
      </c>
      <c r="K17" s="2" t="s">
        <v>10</v>
      </c>
      <c r="L17" s="2" t="s">
        <v>11</v>
      </c>
      <c r="M17" s="2" t="s">
        <v>15</v>
      </c>
      <c r="N17" s="13"/>
      <c r="O17" s="9" t="s">
        <v>13</v>
      </c>
      <c r="P17" s="9" t="s">
        <v>12</v>
      </c>
      <c r="Q17" s="22" t="s">
        <v>27</v>
      </c>
    </row>
    <row r="18" spans="1:17" x14ac:dyDescent="0.2">
      <c r="A18" s="6">
        <f>A5</f>
        <v>1</v>
      </c>
      <c r="B18" s="14" t="str">
        <f>B5</f>
        <v>BRUNNA DA VEIGA SABER</v>
      </c>
      <c r="C18" s="11">
        <v>1</v>
      </c>
      <c r="D18" s="11">
        <v>1</v>
      </c>
      <c r="E18" s="11">
        <v>1</v>
      </c>
      <c r="F18" s="11">
        <v>1</v>
      </c>
      <c r="G18" s="11">
        <v>1</v>
      </c>
      <c r="H18" s="15">
        <v>1</v>
      </c>
      <c r="I18" s="15">
        <v>0</v>
      </c>
      <c r="J18" s="11">
        <v>1</v>
      </c>
      <c r="K18" s="11">
        <v>0</v>
      </c>
      <c r="L18" s="11">
        <v>1</v>
      </c>
      <c r="M18" s="11">
        <v>1</v>
      </c>
      <c r="N18" s="13"/>
      <c r="O18" s="9">
        <f>SUM(C18:M18)</f>
        <v>9</v>
      </c>
      <c r="P18" s="5">
        <f>30-(O18+4)*2</f>
        <v>4</v>
      </c>
      <c r="Q18" s="21">
        <f>(30-P18)/30</f>
        <v>0.8666666666666667</v>
      </c>
    </row>
    <row r="19" spans="1:17" x14ac:dyDescent="0.2">
      <c r="A19" s="6">
        <f t="shared" ref="A19:B28" si="1">A6</f>
        <v>2</v>
      </c>
      <c r="B19" s="14" t="str">
        <f t="shared" si="1"/>
        <v>EDUARDO DE LA VEGA DE MENDONÇA</v>
      </c>
      <c r="C19" s="11">
        <v>1</v>
      </c>
      <c r="D19" s="11">
        <v>1</v>
      </c>
      <c r="E19" s="11">
        <v>1</v>
      </c>
      <c r="F19" s="11">
        <v>1</v>
      </c>
      <c r="G19" s="11">
        <v>1</v>
      </c>
      <c r="H19" s="15">
        <v>1</v>
      </c>
      <c r="I19" s="15">
        <v>1</v>
      </c>
      <c r="J19" s="11">
        <v>0</v>
      </c>
      <c r="K19" s="11">
        <v>1</v>
      </c>
      <c r="L19" s="11">
        <v>0</v>
      </c>
      <c r="M19" s="11">
        <v>1</v>
      </c>
      <c r="N19" s="13"/>
      <c r="O19" s="9">
        <f>SUM(C19:M19)</f>
        <v>9</v>
      </c>
      <c r="P19" s="5">
        <f t="shared" ref="P19:P28" si="2">30-(O19+4)*2</f>
        <v>4</v>
      </c>
      <c r="Q19" s="21">
        <f t="shared" ref="Q19:Q28" si="3">(30-P19)/30</f>
        <v>0.8666666666666667</v>
      </c>
    </row>
    <row r="20" spans="1:17" x14ac:dyDescent="0.2">
      <c r="A20" s="6">
        <f t="shared" si="1"/>
        <v>3</v>
      </c>
      <c r="B20" s="14" t="str">
        <f t="shared" si="1"/>
        <v>FILIPE MULLER MOR</v>
      </c>
      <c r="C20" s="11">
        <v>1</v>
      </c>
      <c r="D20" s="11">
        <v>0</v>
      </c>
      <c r="E20" s="11">
        <v>0</v>
      </c>
      <c r="F20" s="11">
        <v>1</v>
      </c>
      <c r="G20" s="11">
        <v>1</v>
      </c>
      <c r="H20" s="15">
        <v>0</v>
      </c>
      <c r="I20" s="15">
        <v>1</v>
      </c>
      <c r="J20" s="11">
        <v>1</v>
      </c>
      <c r="K20" s="11">
        <v>1</v>
      </c>
      <c r="L20" s="11">
        <v>1</v>
      </c>
      <c r="M20" s="11">
        <v>1</v>
      </c>
      <c r="N20" s="13"/>
      <c r="O20" s="9">
        <f>SUM(C20:M20)</f>
        <v>8</v>
      </c>
      <c r="P20" s="5">
        <f t="shared" si="2"/>
        <v>6</v>
      </c>
      <c r="Q20" s="21">
        <f t="shared" si="3"/>
        <v>0.8</v>
      </c>
    </row>
    <row r="21" spans="1:17" x14ac:dyDescent="0.2">
      <c r="A21" s="6">
        <f t="shared" si="1"/>
        <v>4</v>
      </c>
      <c r="B21" s="14" t="str">
        <f t="shared" si="1"/>
        <v>GIORGIO ZANFERRARI VALLE RAMOS</v>
      </c>
      <c r="C21" s="11">
        <v>1</v>
      </c>
      <c r="D21" s="11">
        <v>1</v>
      </c>
      <c r="E21" s="11">
        <v>1</v>
      </c>
      <c r="F21" s="11">
        <v>1</v>
      </c>
      <c r="G21" s="11">
        <v>0</v>
      </c>
      <c r="H21" s="15">
        <v>1</v>
      </c>
      <c r="I21" s="15">
        <v>0</v>
      </c>
      <c r="J21" s="11">
        <v>0</v>
      </c>
      <c r="K21" s="11">
        <v>1</v>
      </c>
      <c r="L21" s="11">
        <v>1</v>
      </c>
      <c r="M21" s="11">
        <v>1</v>
      </c>
      <c r="N21" s="13"/>
      <c r="O21" s="9">
        <f>SUM(C21:M21)</f>
        <v>8</v>
      </c>
      <c r="P21" s="5">
        <f>30-(O21+4)*2</f>
        <v>6</v>
      </c>
      <c r="Q21" s="21">
        <f t="shared" si="3"/>
        <v>0.8</v>
      </c>
    </row>
    <row r="22" spans="1:17" x14ac:dyDescent="0.2">
      <c r="A22" s="6"/>
      <c r="B22" s="14"/>
      <c r="C22" s="11"/>
      <c r="D22" s="11"/>
      <c r="E22" s="11"/>
      <c r="F22" s="11"/>
      <c r="G22" s="11"/>
      <c r="H22" s="15"/>
      <c r="I22" s="15"/>
      <c r="J22" s="11"/>
      <c r="K22" s="11"/>
      <c r="L22" s="11"/>
      <c r="M22" s="11"/>
      <c r="N22" s="13"/>
      <c r="O22" s="9"/>
      <c r="P22" s="5"/>
      <c r="Q22" s="21"/>
    </row>
    <row r="23" spans="1:17" x14ac:dyDescent="0.2">
      <c r="A23" s="6">
        <v>5</v>
      </c>
      <c r="B23" s="14" t="str">
        <f t="shared" si="1"/>
        <v>GUILHERME TOSHIO HAYASHI</v>
      </c>
      <c r="C23" s="11">
        <v>1</v>
      </c>
      <c r="D23" s="11">
        <v>1</v>
      </c>
      <c r="E23" s="11">
        <v>0</v>
      </c>
      <c r="F23" s="11">
        <v>1</v>
      </c>
      <c r="G23" s="11">
        <v>1</v>
      </c>
      <c r="H23" s="15">
        <v>1</v>
      </c>
      <c r="I23" s="15">
        <v>1</v>
      </c>
      <c r="J23" s="11">
        <v>0</v>
      </c>
      <c r="K23" s="11">
        <v>0</v>
      </c>
      <c r="L23" s="11">
        <v>1</v>
      </c>
      <c r="M23" s="11">
        <v>1</v>
      </c>
      <c r="N23" s="13"/>
      <c r="O23" s="9">
        <f>SUM(C23:M23)</f>
        <v>8</v>
      </c>
      <c r="P23" s="5">
        <f t="shared" si="2"/>
        <v>6</v>
      </c>
      <c r="Q23" s="21">
        <f t="shared" si="3"/>
        <v>0.8</v>
      </c>
    </row>
    <row r="24" spans="1:17" x14ac:dyDescent="0.2">
      <c r="A24" s="6">
        <f t="shared" si="1"/>
        <v>6</v>
      </c>
      <c r="B24" s="14" t="str">
        <f t="shared" si="1"/>
        <v>MAYCKON GOMES DE LIMA</v>
      </c>
      <c r="C24" s="11">
        <v>1</v>
      </c>
      <c r="D24" s="11">
        <v>1</v>
      </c>
      <c r="E24" s="11">
        <v>1</v>
      </c>
      <c r="F24" s="11">
        <v>1</v>
      </c>
      <c r="G24" s="11">
        <v>1</v>
      </c>
      <c r="H24" s="15">
        <v>1</v>
      </c>
      <c r="I24" s="15">
        <v>1</v>
      </c>
      <c r="J24" s="11">
        <v>1</v>
      </c>
      <c r="K24" s="11">
        <v>1</v>
      </c>
      <c r="L24" s="11">
        <v>1</v>
      </c>
      <c r="M24" s="11">
        <v>1</v>
      </c>
      <c r="N24" s="13"/>
      <c r="O24" s="9">
        <f>SUM(C24:M24)</f>
        <v>11</v>
      </c>
      <c r="P24" s="5">
        <f t="shared" si="2"/>
        <v>0</v>
      </c>
      <c r="Q24" s="21">
        <f t="shared" si="3"/>
        <v>1</v>
      </c>
    </row>
    <row r="25" spans="1:17" x14ac:dyDescent="0.2">
      <c r="A25" s="6">
        <f t="shared" si="1"/>
        <v>7</v>
      </c>
      <c r="B25" s="14" t="str">
        <f t="shared" si="1"/>
        <v>RAFAEL FELIPE DIAS REINHARDT</v>
      </c>
      <c r="C25" s="11">
        <v>1</v>
      </c>
      <c r="D25" s="11">
        <v>0</v>
      </c>
      <c r="E25" s="11">
        <v>1</v>
      </c>
      <c r="F25" s="11">
        <v>1</v>
      </c>
      <c r="G25" s="11">
        <v>1</v>
      </c>
      <c r="H25" s="15">
        <v>1</v>
      </c>
      <c r="I25" s="15">
        <v>0</v>
      </c>
      <c r="J25" s="11">
        <v>1</v>
      </c>
      <c r="K25" s="11">
        <v>1</v>
      </c>
      <c r="L25" s="11">
        <v>1</v>
      </c>
      <c r="M25" s="11">
        <v>1</v>
      </c>
      <c r="N25" s="13"/>
      <c r="O25" s="9">
        <f>SUM(C25:M25)</f>
        <v>9</v>
      </c>
      <c r="P25" s="5">
        <f t="shared" si="2"/>
        <v>4</v>
      </c>
      <c r="Q25" s="21">
        <f t="shared" si="3"/>
        <v>0.8666666666666667</v>
      </c>
    </row>
    <row r="26" spans="1:17" x14ac:dyDescent="0.2">
      <c r="A26" s="6">
        <f t="shared" si="1"/>
        <v>8</v>
      </c>
      <c r="B26" s="14" t="str">
        <f t="shared" si="1"/>
        <v>VICTORIA YUMI TANAKA NOVAES</v>
      </c>
      <c r="C26" s="11">
        <v>1</v>
      </c>
      <c r="D26" s="11">
        <v>1</v>
      </c>
      <c r="E26" s="11">
        <v>1</v>
      </c>
      <c r="F26" s="11">
        <v>0</v>
      </c>
      <c r="G26" s="11">
        <v>1</v>
      </c>
      <c r="H26" s="15">
        <v>1</v>
      </c>
      <c r="I26" s="15">
        <v>0</v>
      </c>
      <c r="J26" s="11">
        <v>0</v>
      </c>
      <c r="K26" s="11">
        <v>1</v>
      </c>
      <c r="L26" s="11">
        <v>1</v>
      </c>
      <c r="M26" s="11">
        <v>1</v>
      </c>
      <c r="N26" s="13"/>
      <c r="O26" s="9">
        <f>SUM(C26:M26)</f>
        <v>8</v>
      </c>
      <c r="P26" s="5">
        <f t="shared" si="2"/>
        <v>6</v>
      </c>
      <c r="Q26" s="21">
        <f t="shared" si="3"/>
        <v>0.8</v>
      </c>
    </row>
    <row r="27" spans="1:17" x14ac:dyDescent="0.2">
      <c r="A27" s="6">
        <f t="shared" si="1"/>
        <v>9</v>
      </c>
      <c r="B27" s="14" t="str">
        <f t="shared" si="1"/>
        <v>VINÍCIUS CONSOLIN SMARZARO</v>
      </c>
      <c r="C27" s="15">
        <v>1</v>
      </c>
      <c r="D27" s="15">
        <v>1</v>
      </c>
      <c r="E27" s="15">
        <v>1</v>
      </c>
      <c r="F27" s="15">
        <v>1</v>
      </c>
      <c r="G27" s="15">
        <v>1</v>
      </c>
      <c r="H27" s="15">
        <v>1</v>
      </c>
      <c r="I27" s="15">
        <v>1</v>
      </c>
      <c r="J27" s="15">
        <v>1</v>
      </c>
      <c r="K27" s="15">
        <v>1</v>
      </c>
      <c r="L27" s="15">
        <v>1</v>
      </c>
      <c r="M27" s="11">
        <v>1</v>
      </c>
      <c r="N27" s="13"/>
      <c r="O27" s="9">
        <f>SUM(C27:M27)</f>
        <v>11</v>
      </c>
      <c r="P27" s="5">
        <f t="shared" si="2"/>
        <v>0</v>
      </c>
      <c r="Q27" s="21">
        <f t="shared" si="3"/>
        <v>1</v>
      </c>
    </row>
    <row r="28" spans="1:17" x14ac:dyDescent="0.2">
      <c r="A28" s="6">
        <f t="shared" si="1"/>
        <v>10</v>
      </c>
      <c r="B28" s="14" t="str">
        <f t="shared" si="1"/>
        <v>YAGO SILVEIRA NASCIMENTO</v>
      </c>
      <c r="C28" s="11">
        <v>1</v>
      </c>
      <c r="D28" s="11">
        <v>1</v>
      </c>
      <c r="E28" s="11">
        <v>1</v>
      </c>
      <c r="F28" s="11">
        <v>1</v>
      </c>
      <c r="G28" s="11">
        <v>1</v>
      </c>
      <c r="H28" s="15">
        <v>0</v>
      </c>
      <c r="I28" s="15">
        <v>0</v>
      </c>
      <c r="J28" s="11">
        <v>1</v>
      </c>
      <c r="K28" s="11">
        <v>1</v>
      </c>
      <c r="L28" s="11">
        <v>1</v>
      </c>
      <c r="M28" s="11">
        <v>1</v>
      </c>
      <c r="N28" s="13"/>
      <c r="O28" s="9">
        <f>SUM(C28:M28)</f>
        <v>9</v>
      </c>
      <c r="P28" s="5">
        <f t="shared" si="2"/>
        <v>4</v>
      </c>
      <c r="Q28" s="21">
        <f t="shared" si="3"/>
        <v>0.8666666666666667</v>
      </c>
    </row>
    <row r="29" spans="1:17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7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7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7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</sheetData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2019-12-14T14:57:33Z</dcterms:modified>
</cp:coreProperties>
</file>